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政府性基金预算收支预算总表" sheetId="10" r:id="rId1"/>
    <sheet name="政府性基金预算本级收入预算表" sheetId="11" r:id="rId2"/>
    <sheet name="政府性基金预算债务收入预算表" sheetId="12" r:id="rId3"/>
    <sheet name="政府性基金预算上级补助收入预算表" sheetId="13" r:id="rId4"/>
    <sheet name="政府性基金预算本级支出预算表" sheetId="14" r:id="rId5"/>
    <sheet name="政府性基金预算本级支出功能分类明细表" sheetId="15" r:id="rId6"/>
    <sheet name="政府性基金预算本级支出政府经济分类明细表" sheetId="16" r:id="rId7"/>
    <sheet name="政府性基金预算对下级的转移支付预算分项目表" sheetId="17" r:id="rId8"/>
    <sheet name="政府性基金预算对下级的转移支付预算分地区表" sheetId="18" r:id="rId9"/>
  </sheets>
  <externalReferences>
    <externalReference r:id="rId10"/>
  </externalReferences>
  <definedNames>
    <definedName name="_xlnm._FilterDatabase" localSheetId="3" hidden="1">政府性基金预算上级补助收入预算表!$A$5:$C$17</definedName>
    <definedName name="_xlnm._FilterDatabase" localSheetId="5" hidden="1">政府性基金预算本级支出功能分类明细表!$A$5:$H$45</definedName>
    <definedName name="_xlnm.Print_Area" localSheetId="1">政府性基金预算本级收入预算表!$B$1:$G$15</definedName>
    <definedName name="_xlnm.Print_Titles" localSheetId="5">政府性基金预算本级支出功能分类明细表!$1:$5</definedName>
    <definedName name="_xlnm.Print_Area" localSheetId="5">政府性基金预算本级支出功能分类明细表!$B$1:$G$48</definedName>
  </definedNames>
  <calcPr calcId="144525"/>
</workbook>
</file>

<file path=xl/sharedStrings.xml><?xml version="1.0" encoding="utf-8"?>
<sst xmlns="http://schemas.openxmlformats.org/spreadsheetml/2006/main" count="329" uniqueCount="220">
  <si>
    <t>附表2-1</t>
  </si>
  <si>
    <t xml:space="preserve"> </t>
  </si>
  <si>
    <t>2026年林芝市政府性基金预算收支预算总表</t>
  </si>
  <si>
    <t>金额单位：万元</t>
  </si>
  <si>
    <t>收入</t>
  </si>
  <si>
    <t>支出</t>
  </si>
  <si>
    <t>项目</t>
  </si>
  <si>
    <t>上年预算数</t>
  </si>
  <si>
    <t>预算数</t>
  </si>
  <si>
    <t>金额</t>
  </si>
  <si>
    <t>同比增加</t>
  </si>
  <si>
    <t>同比增长%</t>
  </si>
  <si>
    <t>本级收入合计</t>
  </si>
  <si>
    <t>本级支出合计</t>
  </si>
  <si>
    <t>地方政府专项债务收入</t>
  </si>
  <si>
    <t>地方政府专项债务还本支出</t>
  </si>
  <si>
    <t>转移性收入</t>
  </si>
  <si>
    <t>转移性支出</t>
  </si>
  <si>
    <t xml:space="preserve">  政府性基金转移支付收入</t>
  </si>
  <si>
    <t xml:space="preserve">  政府性基金转移支付</t>
  </si>
  <si>
    <t xml:space="preserve">  上解收入</t>
  </si>
  <si>
    <t xml:space="preserve">  上解支出</t>
  </si>
  <si>
    <t xml:space="preserve">  调入资金</t>
  </si>
  <si>
    <t xml:space="preserve">  调出资金</t>
  </si>
  <si>
    <t xml:space="preserve">  地方政府专项债务转贷收入</t>
  </si>
  <si>
    <t xml:space="preserve">  地方政府专项债务转贷支出</t>
  </si>
  <si>
    <t xml:space="preserve">  上年结转收入</t>
  </si>
  <si>
    <t xml:space="preserve">  年终结转</t>
  </si>
  <si>
    <t xml:space="preserve">  上年结余收入</t>
  </si>
  <si>
    <t xml:space="preserve">  年终结余</t>
  </si>
  <si>
    <t>收入总计</t>
  </si>
  <si>
    <t>支出总计</t>
  </si>
  <si>
    <t>附表2-2</t>
  </si>
  <si>
    <t>2026年林芝市政府性基金预算本级收入预算表</t>
  </si>
  <si>
    <t>代码</t>
  </si>
  <si>
    <t>名称</t>
  </si>
  <si>
    <t>政府性基金收入</t>
  </si>
  <si>
    <t>1030146</t>
  </si>
  <si>
    <t>国有土地收益基金收入</t>
  </si>
  <si>
    <t>1030147</t>
  </si>
  <si>
    <t>农业土地开发资金收入</t>
  </si>
  <si>
    <t>1030148</t>
  </si>
  <si>
    <t>国有土地使用权出让收入</t>
  </si>
  <si>
    <t>103014801</t>
  </si>
  <si>
    <t>土地出让价款收入</t>
  </si>
  <si>
    <t>103014802</t>
  </si>
  <si>
    <t>补缴的土地价款</t>
  </si>
  <si>
    <t>合计</t>
  </si>
  <si>
    <t>报表说明：</t>
  </si>
  <si>
    <t xml:space="preserve">   1、取资金性质为12-政府性基金预算资金的103-非税收入的收入分类。</t>
  </si>
  <si>
    <t>附表2-3</t>
  </si>
  <si>
    <t>2026年林芝市政府性基金预算债务收入预算表</t>
  </si>
  <si>
    <t>54000024T000001544151</t>
  </si>
  <si>
    <t>专项债券转贷支出（工布江达县公租房建设项目）</t>
  </si>
  <si>
    <t xml:space="preserve">   1、取资金性质为12-政府性基金预算资金的105-债务收入的收入分类。</t>
  </si>
  <si>
    <t>附表2-4</t>
  </si>
  <si>
    <t>2026年林芝市政府性基金预算上级补助收入预算表</t>
  </si>
  <si>
    <t>54000024T000001530217-福利彩票业务费</t>
  </si>
  <si>
    <t>54000024T000001542880-中央集中彩票公益金支持社会福利事业资金</t>
  </si>
  <si>
    <t>54000024T000001545660-中央专项彩票公益金支持残疾人事业发展资金</t>
  </si>
  <si>
    <t>54000024T000001553637-大中型水库移民后期扶持基金支出</t>
  </si>
  <si>
    <t>54040024T000001464787-国家电影事业发展专项资金</t>
  </si>
  <si>
    <t>54040024T000001613573-本级体育彩票公益金</t>
  </si>
  <si>
    <t>54040024T000001627143-中央集中彩票公益金支持体育事业专项资金</t>
  </si>
  <si>
    <t>54040024T000001630769-彩票市场调控资金</t>
  </si>
  <si>
    <t xml:space="preserve">   1、取资金性质为12-政府性基金预算资金的11004-政府性基金转移支付收入 收入分类。</t>
  </si>
  <si>
    <t>附表2-5</t>
  </si>
  <si>
    <t>2026年林芝市政府性基金预算本级支出预算表</t>
  </si>
  <si>
    <t>20598</t>
  </si>
  <si>
    <t>超长期特别国债安排的支出</t>
  </si>
  <si>
    <t>20707</t>
  </si>
  <si>
    <t>国家电影事业发展专项资金安排的支出</t>
  </si>
  <si>
    <t>21208</t>
  </si>
  <si>
    <t>国有土地使用权出让收入安排的支出</t>
  </si>
  <si>
    <t>21213</t>
  </si>
  <si>
    <t>城市基础设施配套费安排的支出</t>
  </si>
  <si>
    <t>21216</t>
  </si>
  <si>
    <t>棚户区改造专项债券收入安排的支出</t>
  </si>
  <si>
    <t>21217</t>
  </si>
  <si>
    <t>城市基础设施配套费对应专项债务收入安排的支出</t>
  </si>
  <si>
    <t>21598</t>
  </si>
  <si>
    <t>22904</t>
  </si>
  <si>
    <t>其他政府性基金及对应专项债务收入安排的支出</t>
  </si>
  <si>
    <t>22908</t>
  </si>
  <si>
    <t>彩票发行销售机构业务费安排的支出</t>
  </si>
  <si>
    <t>22960</t>
  </si>
  <si>
    <t>彩票公益金安排的支出</t>
  </si>
  <si>
    <t>23204</t>
  </si>
  <si>
    <t>地方政府专项债务付息支出</t>
  </si>
  <si>
    <t>23304</t>
  </si>
  <si>
    <t>地方政府专项债务发行费用支出</t>
  </si>
  <si>
    <t xml:space="preserve">   1、取资金性质为12-政府性基金预算资金的支出功能科目，不包含227、230、231。</t>
  </si>
  <si>
    <t>附表2-6</t>
  </si>
  <si>
    <t>2026年林芝市政府性基金预算本级支出功能分类明细表</t>
  </si>
  <si>
    <t>207</t>
  </si>
  <si>
    <t>文化旅游体育与传媒支出</t>
  </si>
  <si>
    <t>2070701</t>
  </si>
  <si>
    <t>资助国产影片放映</t>
  </si>
  <si>
    <t>2070799</t>
  </si>
  <si>
    <t>其他国家电影事业发展专项资金支出</t>
  </si>
  <si>
    <t>212</t>
  </si>
  <si>
    <t>城乡社区支出</t>
  </si>
  <si>
    <t>2120802</t>
  </si>
  <si>
    <t>土地开发支出</t>
  </si>
  <si>
    <t>2120803</t>
  </si>
  <si>
    <t>城市建设支出</t>
  </si>
  <si>
    <t>2120804</t>
  </si>
  <si>
    <t>农村基础设施建设支出</t>
  </si>
  <si>
    <t>2120899</t>
  </si>
  <si>
    <t>其他国有土地使用权出让收入安排的支出</t>
  </si>
  <si>
    <t>2121399</t>
  </si>
  <si>
    <t>其他城市基础设施配套费安排的支出</t>
  </si>
  <si>
    <t>2121699</t>
  </si>
  <si>
    <t>其他棚户区改造专项债券收入安排的支出</t>
  </si>
  <si>
    <t>2121701</t>
  </si>
  <si>
    <t>城市公共设施</t>
  </si>
  <si>
    <t>2121799</t>
  </si>
  <si>
    <t>其他城市基础设施配套费对应专项债务收入安排的支出</t>
  </si>
  <si>
    <t>215</t>
  </si>
  <si>
    <t>资源勘探工业信息等支出</t>
  </si>
  <si>
    <t>2159802</t>
  </si>
  <si>
    <t>制造业</t>
  </si>
  <si>
    <t>229</t>
  </si>
  <si>
    <t>其他支出</t>
  </si>
  <si>
    <t>2290402</t>
  </si>
  <si>
    <t>其他地方自行试点项目收益专项债券收入安排的支出</t>
  </si>
  <si>
    <t>2290804</t>
  </si>
  <si>
    <t>福利彩票销售机构的业务费支出</t>
  </si>
  <si>
    <t>2290808</t>
  </si>
  <si>
    <t>彩票市场调控资金支出</t>
  </si>
  <si>
    <t>2296002</t>
  </si>
  <si>
    <t>用于社会福利的彩票公益金支出</t>
  </si>
  <si>
    <t>2296003</t>
  </si>
  <si>
    <t>用于体育事业的彩票公益金支出</t>
  </si>
  <si>
    <t>2296006</t>
  </si>
  <si>
    <t>用于残疾人事业的彩票公益金支出</t>
  </si>
  <si>
    <t>2296099</t>
  </si>
  <si>
    <t>用于其他社会公益事业的彩票公益金支出</t>
  </si>
  <si>
    <t>232</t>
  </si>
  <si>
    <t>债务付息支出</t>
  </si>
  <si>
    <t>2320416</t>
  </si>
  <si>
    <t>城市基础设施配套费债务付息支出</t>
  </si>
  <si>
    <t>2320433</t>
  </si>
  <si>
    <t>棚户区改造专项债券付息支出</t>
  </si>
  <si>
    <t>2320498</t>
  </si>
  <si>
    <t>其他地方自行试点项目收益专项债券付息支出</t>
  </si>
  <si>
    <t>233</t>
  </si>
  <si>
    <t>债务发行费用支出</t>
  </si>
  <si>
    <t>2330498</t>
  </si>
  <si>
    <t>其他地方自行试点项目收益专项债券发行费用支出</t>
  </si>
  <si>
    <t>附表2-7</t>
  </si>
  <si>
    <t>2026年林芝市政府性基金预算本级支出政府经济分类明细表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</si>
  <si>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</si>
  <si>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</si>
  <si>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</si>
  <si>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</si>
  <si>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</si>
  <si>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</si>
  <si>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</si>
  <si>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住房公积金</t>
  </si>
  <si>
    <t>50199</t>
  </si>
  <si>
    <t>其他工资福利支出</t>
  </si>
  <si>
    <t>502</t>
  </si>
  <si>
    <t>机关商品和服务支出</t>
  </si>
  <si>
    <t>50201</t>
  </si>
  <si>
    <t>办公经费</t>
  </si>
  <si>
    <t>50203</t>
  </si>
  <si>
    <t>培训费</t>
  </si>
  <si>
    <t>50205</t>
  </si>
  <si>
    <t>委托业务费</t>
  </si>
  <si>
    <t>50209</t>
  </si>
  <si>
    <t>维修（护）费</t>
  </si>
  <si>
    <t>50299</t>
  </si>
  <si>
    <t>其他商品和服务支出</t>
  </si>
  <si>
    <t>503</t>
  </si>
  <si>
    <t>机关资本性支出（一）</t>
  </si>
  <si>
    <t>50302</t>
  </si>
  <si>
    <t>基础设施建设</t>
  </si>
  <si>
    <t>50306</t>
  </si>
  <si>
    <t>设备购置</t>
  </si>
  <si>
    <t>504</t>
  </si>
  <si>
    <t>机关资本性支出（二）</t>
  </si>
  <si>
    <t>50401</t>
  </si>
  <si>
    <t>房屋建筑物购建</t>
  </si>
  <si>
    <t>50402</t>
  </si>
  <si>
    <t>505</t>
  </si>
  <si>
    <t>对事业单位经常性补助</t>
  </si>
  <si>
    <t>50502</t>
  </si>
  <si>
    <t>商品和服务支出</t>
  </si>
  <si>
    <t>509</t>
  </si>
  <si>
    <t>对个人和家庭的补助</t>
  </si>
  <si>
    <t>50901</t>
  </si>
  <si>
    <t>社会福利和救助</t>
  </si>
  <si>
    <t>50902</t>
  </si>
  <si>
    <t>助学金</t>
  </si>
  <si>
    <t>50999</t>
  </si>
  <si>
    <t>其他对个人和家庭的补助</t>
  </si>
  <si>
    <t>511</t>
  </si>
  <si>
    <t>债务利息及费用支出</t>
  </si>
  <si>
    <t>51101</t>
  </si>
  <si>
    <t>国内债务付息</t>
  </si>
  <si>
    <t>51103</t>
  </si>
  <si>
    <t>国内债务发行费用</t>
  </si>
  <si>
    <t>599</t>
  </si>
  <si>
    <t>59999</t>
  </si>
  <si>
    <t xml:space="preserve">   1、按政府收支分类科目取数，包括501、502、503、504、505、506、507、508、509、510、511、51402、599。</t>
  </si>
  <si>
    <t>附表2-8</t>
  </si>
  <si>
    <t>2026年林芝市政府性基金预算对下级的转移支付预算分项目表</t>
  </si>
  <si>
    <t xml:space="preserve">   1、取资金性质为12-政府性基金预算资金的支出功能科目取数，包括23004。</t>
  </si>
  <si>
    <t>附表2-9</t>
  </si>
  <si>
    <t>2026年林芝市政府性基金预算对下级的转移支付预算分地区表</t>
  </si>
  <si>
    <t>地  区</t>
  </si>
  <si>
    <t>540402000-巴宜区</t>
  </si>
  <si>
    <t>540421000-工布江达县</t>
  </si>
  <si>
    <t>540422000-米林县</t>
  </si>
  <si>
    <t>540423000-墨脱县</t>
  </si>
  <si>
    <t>540424000-波密县</t>
  </si>
  <si>
    <t>540425000-察隅县</t>
  </si>
  <si>
    <t>540426000-朗县</t>
  </si>
  <si>
    <t>合       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</si>
</sst>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#,##0.00_ "/>
    <numFmt numFmtId="178" formatCode="0.00_ "/>
  </numFmts>
  <fonts count="42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2"/>
      <color rgb="FF000000"/>
      <name val="宋体"/>
      <charset val="134"/>
    </font>
    <font>
      <sz val="11"/>
      <color rgb="FFFFFFFF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sz val="12"/>
      <color rgb="FF000000"/>
      <name val="黑体"/>
      <charset val="134"/>
    </font>
    <font>
      <b/>
      <sz val="15"/>
      <color rgb="FF000000"/>
      <name val="黑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宋体"/>
      <charset val="134"/>
      <scheme val="major"/>
    </font>
    <font>
      <sz val="11"/>
      <color rgb="FF000000"/>
      <name val="黑体"/>
      <charset val="134"/>
    </font>
    <font>
      <b/>
      <sz val="11"/>
      <name val="宋体"/>
      <charset val="134"/>
    </font>
    <font>
      <b/>
      <sz val="11"/>
      <name val="SimSun"/>
      <charset val="134"/>
    </font>
    <font>
      <b/>
      <sz val="11"/>
      <color rgb="FF0000FF"/>
      <name val="宋体"/>
      <charset val="134"/>
    </font>
    <font>
      <sz val="11"/>
      <name val="宋体"/>
      <charset val="134"/>
    </font>
    <font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0" borderId="15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14" borderId="18" applyNumberFormat="0" applyAlignment="0" applyProtection="0">
      <alignment vertical="center"/>
    </xf>
    <xf numFmtId="0" fontId="36" fillId="14" borderId="14" applyNumberFormat="0" applyAlignment="0" applyProtection="0">
      <alignment vertical="center"/>
    </xf>
    <xf numFmtId="0" fontId="37" fillId="15" borderId="19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2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2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2" fontId="2" fillId="0" borderId="4" xfId="0" applyNumberFormat="1" applyFont="1" applyBorder="1" applyAlignment="1">
      <alignment horizontal="right"/>
    </xf>
    <xf numFmtId="0" fontId="2" fillId="0" borderId="3" xfId="0" applyFont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78" fontId="0" fillId="0" borderId="0" xfId="0" applyNumberFormat="1" applyFont="1">
      <alignment vertical="center"/>
    </xf>
    <xf numFmtId="178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78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8" fontId="1" fillId="0" borderId="8" xfId="0" applyNumberFormat="1" applyFont="1" applyBorder="1" applyAlignment="1">
      <alignment vertical="center" wrapText="1"/>
    </xf>
    <xf numFmtId="178" fontId="9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8" fontId="9" fillId="0" borderId="4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78" fontId="1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9" fillId="0" borderId="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78" fontId="2" fillId="4" borderId="5" xfId="0" applyNumberFormat="1" applyFont="1" applyFill="1" applyBorder="1" applyAlignment="1">
      <alignment horizontal="center" vertical="center"/>
    </xf>
    <xf numFmtId="9" fontId="2" fillId="4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178" fontId="1" fillId="0" borderId="4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horizontal="center" vertical="center"/>
    </xf>
    <xf numFmtId="178" fontId="17" fillId="0" borderId="11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right" vertical="center"/>
    </xf>
    <xf numFmtId="4" fontId="20" fillId="0" borderId="5" xfId="0" applyNumberFormat="1" applyFont="1" applyFill="1" applyBorder="1" applyAlignment="1">
      <alignment horizontal="center" vertical="center"/>
    </xf>
    <xf numFmtId="178" fontId="20" fillId="0" borderId="11" xfId="0" applyNumberFormat="1" applyFont="1" applyFill="1" applyBorder="1" applyAlignment="1">
      <alignment horizontal="center" vertical="center"/>
    </xf>
    <xf numFmtId="176" fontId="20" fillId="0" borderId="1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0" borderId="11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178" fontId="17" fillId="0" borderId="5" xfId="0" applyNumberFormat="1" applyFont="1" applyFill="1" applyBorder="1" applyAlignment="1">
      <alignment horizontal="center" vertical="center"/>
    </xf>
    <xf numFmtId="178" fontId="20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5&#24180;\2025&#24180;&#21021;&#39044;&#31639;\2025&#39044;&#31639;&#36807;&#20154;&#22823;\&#25253;&#20154;&#22823;2025&#24180;&#39044;&#31639;12.19\&#25919;&#24220;&#39044;&#31639;&#25253;&#34920;&#65288;&#26412;&#32423;&#65289;&#25253;&#20154;&#2282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收支预算总表"/>
      <sheetName val="一般公共预算本级收入预算表"/>
      <sheetName val="一般公共预算上级补助收入预算表"/>
      <sheetName val="一般公共预算本级支出预算表"/>
      <sheetName val="一般公共预算本级支出功能分类明细表"/>
      <sheetName val="一般公共预算本级支出政府经济分类明细表"/>
      <sheetName val="一般公共预算对下级的转移支付预算分项目表"/>
      <sheetName val="一般公共预算对下级的转移支付预算分地区表"/>
      <sheetName val="一般公共预算本级支出“三公”经费预算表"/>
      <sheetName val="政府性基金预算收支预算总表"/>
      <sheetName val="政府性基金预算本级收入预算表"/>
      <sheetName val="政府性基金预算债务收入预算表"/>
      <sheetName val="政府性基金预算上级补助收入预算表"/>
      <sheetName val="政府性基金预算本级支出预算表"/>
      <sheetName val="政府性基金预算本级支出功能分类明细表"/>
      <sheetName val="政府性基金预算本级支出政府经济分类明细表"/>
      <sheetName val="政府性基金预算对下级的转移支付预算分项目表"/>
      <sheetName val="政府性基金预算对下级的转移支付预算分地区表"/>
      <sheetName val="国有资本经营预算收支预算总表"/>
      <sheetName val="国有资本经营预算本级收入预算表"/>
      <sheetName val="国有资本经营预算本级支出预算表"/>
      <sheetName val="国有资本经营预算本级支出政府经济分类明细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 t="str">
            <v>212</v>
          </cell>
          <cell r="C6" t="str">
            <v>城乡社区支出</v>
          </cell>
          <cell r="D6">
            <v>5215.18</v>
          </cell>
          <cell r="E6">
            <v>579.29</v>
          </cell>
        </row>
        <row r="7">
          <cell r="B7" t="str">
            <v>21208</v>
          </cell>
          <cell r="C7" t="str">
            <v>国有土地使用权出让收入安排的支出</v>
          </cell>
        </row>
        <row r="7">
          <cell r="E7">
            <v>579.29</v>
          </cell>
        </row>
        <row r="8">
          <cell r="B8" t="str">
            <v>2120802</v>
          </cell>
          <cell r="C8" t="str">
            <v>土地开发支出</v>
          </cell>
          <cell r="D8">
            <v>746.2</v>
          </cell>
          <cell r="E8">
            <v>20</v>
          </cell>
        </row>
        <row r="9">
          <cell r="B9" t="str">
            <v>2120803</v>
          </cell>
          <cell r="C9" t="str">
            <v>城市建设支出</v>
          </cell>
          <cell r="D9">
            <v>2290.93</v>
          </cell>
        </row>
        <row r="10">
          <cell r="B10" t="str">
            <v>2120899</v>
          </cell>
          <cell r="C10" t="str">
            <v>其他国有土地使用权出让收入安排的支出</v>
          </cell>
          <cell r="D10">
            <v>2178.05</v>
          </cell>
          <cell r="E10">
            <v>246.4</v>
          </cell>
        </row>
        <row r="11">
          <cell r="B11" t="str">
            <v>229</v>
          </cell>
          <cell r="C11" t="str">
            <v>其他支出</v>
          </cell>
        </row>
        <row r="11">
          <cell r="E11">
            <v>155</v>
          </cell>
        </row>
        <row r="12">
          <cell r="B12" t="str">
            <v>22908</v>
          </cell>
          <cell r="C12" t="str">
            <v>彩票发行销售机构业务费安排的支出</v>
          </cell>
        </row>
        <row r="12">
          <cell r="E12">
            <v>155</v>
          </cell>
        </row>
        <row r="13">
          <cell r="B13" t="str">
            <v>2290804</v>
          </cell>
          <cell r="C13" t="str">
            <v>福利彩票销售机构的业务费支出</v>
          </cell>
        </row>
        <row r="13">
          <cell r="E13">
            <v>108</v>
          </cell>
        </row>
        <row r="14">
          <cell r="B14" t="str">
            <v>2290808</v>
          </cell>
          <cell r="C14" t="str">
            <v>彩票市场调控资金支出</v>
          </cell>
        </row>
        <row r="14">
          <cell r="E14">
            <v>47</v>
          </cell>
        </row>
        <row r="15">
          <cell r="B15" t="str">
            <v>232</v>
          </cell>
          <cell r="C15" t="str">
            <v>债务付息支出</v>
          </cell>
          <cell r="D15">
            <v>3473.15</v>
          </cell>
          <cell r="E15">
            <v>9200</v>
          </cell>
        </row>
        <row r="16">
          <cell r="B16" t="str">
            <v>23204</v>
          </cell>
          <cell r="C16" t="str">
            <v>地方政府专项债务付息支出</v>
          </cell>
          <cell r="D16">
            <v>3473.15</v>
          </cell>
          <cell r="E16">
            <v>9200</v>
          </cell>
        </row>
        <row r="17">
          <cell r="B17" t="str">
            <v>2320498</v>
          </cell>
          <cell r="C17" t="str">
            <v>其他地方自行试点项目收益专项债券付息支出</v>
          </cell>
          <cell r="D17">
            <v>3473.15</v>
          </cell>
          <cell r="E17">
            <v>9200</v>
          </cell>
        </row>
        <row r="18">
          <cell r="B18" t="str">
            <v>233</v>
          </cell>
          <cell r="C18" t="str">
            <v>债务发行费用支出</v>
          </cell>
          <cell r="D18">
            <v>50.07</v>
          </cell>
          <cell r="E18">
            <v>20</v>
          </cell>
        </row>
        <row r="19">
          <cell r="B19" t="str">
            <v>23304</v>
          </cell>
          <cell r="C19" t="str">
            <v>地方政府专项债务发行费用支出</v>
          </cell>
          <cell r="D19">
            <v>50.07</v>
          </cell>
          <cell r="E19">
            <v>20</v>
          </cell>
        </row>
        <row r="20">
          <cell r="B20" t="str">
            <v>2330498</v>
          </cell>
          <cell r="C20" t="str">
            <v>其他地方自行试点项目收益专项债券发行费用支出</v>
          </cell>
          <cell r="D20">
            <v>50.07</v>
          </cell>
          <cell r="E20">
            <v>20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pane ySplit="6" topLeftCell="A7" activePane="bottomLeft" state="frozen"/>
      <selection/>
      <selection pane="bottomLeft" activeCell="C22" sqref="C22"/>
    </sheetView>
  </sheetViews>
  <sheetFormatPr defaultColWidth="10" defaultRowHeight="13.5"/>
  <cols>
    <col min="1" max="1" width="1.53333333333333" customWidth="1"/>
    <col min="2" max="2" width="30.775" customWidth="1"/>
    <col min="3" max="4" width="15.625" customWidth="1"/>
    <col min="5" max="5" width="15.625" style="37" customWidth="1"/>
    <col min="6" max="6" width="15.625" customWidth="1"/>
    <col min="7" max="7" width="30.775" customWidth="1"/>
    <col min="8" max="9" width="15.625" customWidth="1"/>
    <col min="10" max="10" width="15.625" style="37" customWidth="1"/>
    <col min="11" max="11" width="15.625" customWidth="1"/>
    <col min="12" max="12" width="1.53333333333333" customWidth="1"/>
    <col min="13" max="14" width="9.76666666666667" customWidth="1"/>
  </cols>
  <sheetData>
    <row r="1" ht="15.8" customHeight="1" spans="1:12">
      <c r="A1" s="63"/>
      <c r="B1" s="2" t="s">
        <v>0</v>
      </c>
      <c r="C1" s="75"/>
      <c r="D1" s="3"/>
      <c r="E1" s="64"/>
      <c r="F1" s="3"/>
      <c r="G1" s="3"/>
      <c r="H1" s="3"/>
      <c r="I1" s="3"/>
      <c r="J1" s="64"/>
      <c r="K1" s="3"/>
      <c r="L1" s="4" t="s">
        <v>1</v>
      </c>
    </row>
    <row r="2" ht="22.6" customHeight="1" spans="1:12">
      <c r="A2" s="4"/>
      <c r="B2" s="40" t="s">
        <v>2</v>
      </c>
      <c r="C2" s="40"/>
      <c r="D2" s="40"/>
      <c r="E2" s="41"/>
      <c r="F2" s="40"/>
      <c r="G2" s="40"/>
      <c r="H2" s="40"/>
      <c r="I2" s="40"/>
      <c r="J2" s="41"/>
      <c r="K2" s="40"/>
      <c r="L2" s="4"/>
    </row>
    <row r="3" ht="17.05" customHeight="1" spans="1:12">
      <c r="A3" s="4"/>
      <c r="C3" s="81"/>
      <c r="D3" s="42"/>
      <c r="E3" s="89"/>
      <c r="F3" s="42"/>
      <c r="G3" s="42"/>
      <c r="H3" s="42"/>
      <c r="I3" s="42"/>
      <c r="J3" s="43" t="s">
        <v>3</v>
      </c>
      <c r="K3" s="44"/>
      <c r="L3" s="4"/>
    </row>
    <row r="4" ht="21.35" customHeight="1" spans="1:12">
      <c r="A4" s="4"/>
      <c r="B4" s="11" t="s">
        <v>4</v>
      </c>
      <c r="C4" s="11"/>
      <c r="D4" s="11"/>
      <c r="E4" s="46"/>
      <c r="F4" s="11"/>
      <c r="G4" s="11" t="s">
        <v>5</v>
      </c>
      <c r="H4" s="11"/>
      <c r="I4" s="11"/>
      <c r="J4" s="46"/>
      <c r="K4" s="11"/>
      <c r="L4" s="4"/>
    </row>
    <row r="5" ht="21.35" customHeight="1" spans="1:12">
      <c r="A5" s="4"/>
      <c r="B5" s="11" t="s">
        <v>6</v>
      </c>
      <c r="C5" s="11" t="s">
        <v>7</v>
      </c>
      <c r="D5" s="11" t="s">
        <v>8</v>
      </c>
      <c r="E5" s="46"/>
      <c r="F5" s="11"/>
      <c r="G5" s="11" t="s">
        <v>6</v>
      </c>
      <c r="H5" s="11" t="s">
        <v>7</v>
      </c>
      <c r="I5" s="11" t="s">
        <v>8</v>
      </c>
      <c r="J5" s="46"/>
      <c r="K5" s="11"/>
      <c r="L5" s="4"/>
    </row>
    <row r="6" ht="34.15" customHeight="1" spans="1:12">
      <c r="A6" s="4"/>
      <c r="B6" s="11"/>
      <c r="C6" s="11"/>
      <c r="D6" s="11" t="s">
        <v>9</v>
      </c>
      <c r="E6" s="47" t="s">
        <v>10</v>
      </c>
      <c r="F6" s="48" t="s">
        <v>11</v>
      </c>
      <c r="G6" s="11"/>
      <c r="H6" s="11"/>
      <c r="I6" s="11" t="s">
        <v>9</v>
      </c>
      <c r="J6" s="47" t="s">
        <v>10</v>
      </c>
      <c r="K6" s="48" t="s">
        <v>11</v>
      </c>
      <c r="L6" s="4"/>
    </row>
    <row r="7" ht="33" customHeight="1" spans="1:12">
      <c r="A7" s="74"/>
      <c r="B7" s="88" t="s">
        <v>12</v>
      </c>
      <c r="C7" s="90">
        <v>2360.41</v>
      </c>
      <c r="D7" s="90">
        <v>13212.27</v>
      </c>
      <c r="E7" s="91">
        <f>D7-C7</f>
        <v>10851.86</v>
      </c>
      <c r="F7" s="92">
        <f>E7/C7</f>
        <v>4.59744705368983</v>
      </c>
      <c r="G7" s="88" t="s">
        <v>13</v>
      </c>
      <c r="H7" s="93">
        <v>9954.29</v>
      </c>
      <c r="I7" s="111">
        <v>32468.51</v>
      </c>
      <c r="J7" s="91">
        <f>I7-H7</f>
        <v>22514.22</v>
      </c>
      <c r="K7" s="92">
        <f>J7/H7</f>
        <v>2.26176050727877</v>
      </c>
      <c r="L7" s="74"/>
    </row>
    <row r="8" ht="33" customHeight="1" spans="1:12">
      <c r="A8" s="74"/>
      <c r="B8" s="88" t="s">
        <v>14</v>
      </c>
      <c r="C8" s="94"/>
      <c r="D8" s="94"/>
      <c r="E8" s="95"/>
      <c r="F8" s="96"/>
      <c r="G8" s="97" t="s">
        <v>15</v>
      </c>
      <c r="H8" s="98"/>
      <c r="I8" s="112"/>
      <c r="J8" s="113"/>
      <c r="K8" s="114"/>
      <c r="L8" s="74"/>
    </row>
    <row r="9" ht="33" customHeight="1" spans="1:12">
      <c r="A9" s="74"/>
      <c r="B9" s="88" t="s">
        <v>16</v>
      </c>
      <c r="C9" s="99">
        <v>7593.88</v>
      </c>
      <c r="D9" s="99">
        <f>D10+D12+D13+D14+D15</f>
        <v>21665.94</v>
      </c>
      <c r="E9" s="99">
        <f>E10+E12+E13+E14+E15</f>
        <v>14072.06</v>
      </c>
      <c r="F9" s="96">
        <f>E9/C9</f>
        <v>1.85307905839966</v>
      </c>
      <c r="G9" s="97" t="s">
        <v>17</v>
      </c>
      <c r="H9" s="100"/>
      <c r="I9" s="115">
        <f>I10+I13</f>
        <v>2409.7</v>
      </c>
      <c r="J9" s="115">
        <f>J10+J13</f>
        <v>2409.7</v>
      </c>
      <c r="K9" s="114">
        <v>1</v>
      </c>
      <c r="L9" s="74"/>
    </row>
    <row r="10" ht="33" customHeight="1" spans="1:12">
      <c r="A10" s="4"/>
      <c r="B10" s="14" t="s">
        <v>18</v>
      </c>
      <c r="C10" s="101">
        <v>155</v>
      </c>
      <c r="D10" s="101">
        <v>1127</v>
      </c>
      <c r="E10" s="102">
        <f t="shared" ref="E8:E16" si="0">D10-C10</f>
        <v>972</v>
      </c>
      <c r="F10" s="103">
        <f>E10/C10</f>
        <v>6.27096774193548</v>
      </c>
      <c r="G10" s="104" t="s">
        <v>19</v>
      </c>
      <c r="H10" s="105"/>
      <c r="I10" s="116">
        <v>509.7</v>
      </c>
      <c r="J10" s="102">
        <f>I10-H10</f>
        <v>509.7</v>
      </c>
      <c r="K10" s="103">
        <v>1</v>
      </c>
      <c r="L10" s="4"/>
    </row>
    <row r="11" ht="33" customHeight="1" spans="1:12">
      <c r="A11" s="4"/>
      <c r="B11" s="14" t="s">
        <v>20</v>
      </c>
      <c r="C11" s="106"/>
      <c r="D11" s="106"/>
      <c r="E11" s="102"/>
      <c r="F11" s="103"/>
      <c r="G11" s="104" t="s">
        <v>21</v>
      </c>
      <c r="H11" s="107"/>
      <c r="I11" s="117"/>
      <c r="J11" s="95"/>
      <c r="K11" s="96"/>
      <c r="L11" s="4"/>
    </row>
    <row r="12" ht="33" customHeight="1" spans="1:12">
      <c r="A12" s="4"/>
      <c r="B12" s="14" t="s">
        <v>22</v>
      </c>
      <c r="C12" s="101">
        <v>7438.88</v>
      </c>
      <c r="D12" s="101">
        <v>1497</v>
      </c>
      <c r="E12" s="102">
        <f t="shared" si="0"/>
        <v>-5941.88</v>
      </c>
      <c r="F12" s="103">
        <f>E12/C12</f>
        <v>-0.798760028391371</v>
      </c>
      <c r="G12" s="104" t="s">
        <v>23</v>
      </c>
      <c r="H12" s="107"/>
      <c r="I12" s="117"/>
      <c r="J12" s="95"/>
      <c r="K12" s="96"/>
      <c r="L12" s="4"/>
    </row>
    <row r="13" ht="33" customHeight="1" spans="1:12">
      <c r="A13" s="4"/>
      <c r="B13" s="14" t="s">
        <v>24</v>
      </c>
      <c r="C13" s="106"/>
      <c r="D13" s="101">
        <v>1900</v>
      </c>
      <c r="E13" s="102">
        <v>1900</v>
      </c>
      <c r="F13" s="103">
        <v>1</v>
      </c>
      <c r="G13" s="104" t="s">
        <v>25</v>
      </c>
      <c r="H13" s="107"/>
      <c r="I13" s="118">
        <v>1900</v>
      </c>
      <c r="J13" s="118">
        <v>1900</v>
      </c>
      <c r="K13" s="119">
        <v>1</v>
      </c>
      <c r="L13" s="4"/>
    </row>
    <row r="14" ht="33" customHeight="1" spans="1:12">
      <c r="A14" s="4"/>
      <c r="B14" s="14" t="s">
        <v>26</v>
      </c>
      <c r="C14" s="101"/>
      <c r="D14" s="101">
        <v>11216.73</v>
      </c>
      <c r="E14" s="102">
        <f t="shared" si="0"/>
        <v>11216.73</v>
      </c>
      <c r="F14" s="103">
        <v>1</v>
      </c>
      <c r="G14" s="104" t="s">
        <v>27</v>
      </c>
      <c r="H14" s="108"/>
      <c r="I14" s="120"/>
      <c r="J14" s="95"/>
      <c r="K14" s="96"/>
      <c r="L14" s="4"/>
    </row>
    <row r="15" ht="33" customHeight="1" spans="1:12">
      <c r="A15" s="4"/>
      <c r="B15" s="14" t="s">
        <v>28</v>
      </c>
      <c r="C15" s="106"/>
      <c r="D15" s="101">
        <v>5925.21</v>
      </c>
      <c r="E15" s="102">
        <f t="shared" si="0"/>
        <v>5925.21</v>
      </c>
      <c r="F15" s="103">
        <v>1</v>
      </c>
      <c r="G15" s="104" t="s">
        <v>29</v>
      </c>
      <c r="H15" s="108"/>
      <c r="I15" s="120"/>
      <c r="J15" s="95"/>
      <c r="K15" s="96"/>
      <c r="L15" s="4"/>
    </row>
    <row r="16" ht="33" customHeight="1" spans="1:12">
      <c r="A16" s="74"/>
      <c r="B16" s="18" t="s">
        <v>30</v>
      </c>
      <c r="C16" s="99">
        <v>9954.29</v>
      </c>
      <c r="D16" s="99">
        <f>D9+D7</f>
        <v>34878.21</v>
      </c>
      <c r="E16" s="99">
        <f>E9+E7</f>
        <v>24923.92</v>
      </c>
      <c r="F16" s="96">
        <f>E16/C16</f>
        <v>2.50383703910575</v>
      </c>
      <c r="G16" s="109" t="s">
        <v>31</v>
      </c>
      <c r="H16" s="110">
        <v>9954.29</v>
      </c>
      <c r="I16" s="99">
        <f>I9+I7</f>
        <v>34878.21</v>
      </c>
      <c r="J16" s="99">
        <f>J9+J7</f>
        <v>24923.92</v>
      </c>
      <c r="K16" s="96">
        <f>J16/H16</f>
        <v>2.50383703910575</v>
      </c>
      <c r="L16" s="74"/>
    </row>
  </sheetData>
  <mergeCells count="10">
    <mergeCell ref="B2:K2"/>
    <mergeCell ref="J3:K3"/>
    <mergeCell ref="B4:F4"/>
    <mergeCell ref="G4:K4"/>
    <mergeCell ref="D5:F5"/>
    <mergeCell ref="I5:K5"/>
    <mergeCell ref="B5:B6"/>
    <mergeCell ref="C5:C6"/>
    <mergeCell ref="G5:G6"/>
    <mergeCell ref="H5:H6"/>
  </mergeCells>
  <pageMargins left="0.704999983310699" right="0.704999983310699" top="0.745000004768372" bottom="0.745000004768372" header="0.310000002384186" footer="0.310000002384186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B15" sqref="B15:G15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43.75" customWidth="1"/>
    <col min="4" max="7" width="18.625" customWidth="1"/>
    <col min="8" max="8" width="1.53333333333333" customWidth="1"/>
  </cols>
  <sheetData>
    <row r="1" ht="15.8" customHeight="1" spans="1:8">
      <c r="A1" s="1"/>
      <c r="B1" s="2" t="s">
        <v>32</v>
      </c>
      <c r="C1" s="78"/>
      <c r="D1" s="75"/>
      <c r="E1" s="75"/>
      <c r="F1" s="75"/>
      <c r="G1" s="79"/>
      <c r="H1" s="4" t="s">
        <v>1</v>
      </c>
    </row>
    <row r="2" ht="22.6" customHeight="1" spans="1:8">
      <c r="A2" s="1"/>
      <c r="B2" s="40" t="s">
        <v>33</v>
      </c>
      <c r="C2" s="40"/>
      <c r="D2" s="40"/>
      <c r="E2" s="40"/>
      <c r="F2" s="40"/>
      <c r="G2" s="40"/>
      <c r="H2" s="4"/>
    </row>
    <row r="3" ht="17.05" customHeight="1" spans="1:8">
      <c r="A3" s="1"/>
      <c r="C3" s="80"/>
      <c r="D3" s="81"/>
      <c r="E3" s="81"/>
      <c r="F3" s="44" t="s">
        <v>3</v>
      </c>
      <c r="G3" s="44"/>
      <c r="H3" s="4"/>
    </row>
    <row r="4" ht="21.35" customHeight="1" spans="1:8">
      <c r="A4" s="1"/>
      <c r="B4" s="11" t="s">
        <v>6</v>
      </c>
      <c r="C4" s="11"/>
      <c r="D4" s="11" t="s">
        <v>7</v>
      </c>
      <c r="E4" s="11" t="s">
        <v>8</v>
      </c>
      <c r="F4" s="11"/>
      <c r="G4" s="11"/>
      <c r="H4" s="4"/>
    </row>
    <row r="5" ht="34.15" customHeight="1" spans="1:8">
      <c r="A5" s="1"/>
      <c r="B5" s="11" t="s">
        <v>34</v>
      </c>
      <c r="C5" s="11" t="s">
        <v>35</v>
      </c>
      <c r="D5" s="11"/>
      <c r="E5" s="11" t="s">
        <v>9</v>
      </c>
      <c r="F5" s="47" t="s">
        <v>10</v>
      </c>
      <c r="G5" s="48" t="s">
        <v>11</v>
      </c>
      <c r="H5" s="4"/>
    </row>
    <row r="6" ht="41" customHeight="1" spans="1:8">
      <c r="A6" s="17"/>
      <c r="B6" s="88">
        <v>10301</v>
      </c>
      <c r="C6" s="88" t="s">
        <v>36</v>
      </c>
      <c r="D6" s="18">
        <v>2360.41</v>
      </c>
      <c r="E6" s="55">
        <v>13212.27</v>
      </c>
      <c r="F6" s="56">
        <f>E6-D6</f>
        <v>10851.86</v>
      </c>
      <c r="G6" s="57">
        <f>F6/D6</f>
        <v>4.59744705368983</v>
      </c>
      <c r="H6" s="74"/>
    </row>
    <row r="7" ht="41" customHeight="1" spans="1:8">
      <c r="A7" s="1"/>
      <c r="B7" s="14" t="s">
        <v>37</v>
      </c>
      <c r="C7" s="14" t="s">
        <v>38</v>
      </c>
      <c r="D7" s="16">
        <v>211.4</v>
      </c>
      <c r="E7" s="54">
        <v>1245.24</v>
      </c>
      <c r="F7" s="50">
        <f t="shared" ref="F7:F12" si="0">E7-D7</f>
        <v>1033.84</v>
      </c>
      <c r="G7" s="51">
        <f t="shared" ref="G7:G12" si="1">F7/D7</f>
        <v>4.89044465468306</v>
      </c>
      <c r="H7" s="4"/>
    </row>
    <row r="8" ht="41" customHeight="1" spans="1:8">
      <c r="A8" s="1"/>
      <c r="B8" s="14" t="s">
        <v>39</v>
      </c>
      <c r="C8" s="14" t="s">
        <v>40</v>
      </c>
      <c r="D8" s="16">
        <v>8.1</v>
      </c>
      <c r="E8" s="15">
        <v>16.07</v>
      </c>
      <c r="F8" s="50">
        <f t="shared" si="0"/>
        <v>7.97</v>
      </c>
      <c r="G8" s="51">
        <f t="shared" si="1"/>
        <v>0.983950617283951</v>
      </c>
      <c r="H8" s="4"/>
    </row>
    <row r="9" ht="41" customHeight="1" spans="1:8">
      <c r="A9" s="1"/>
      <c r="B9" s="14" t="s">
        <v>41</v>
      </c>
      <c r="C9" s="14" t="s">
        <v>42</v>
      </c>
      <c r="D9" s="16">
        <v>2140.9</v>
      </c>
      <c r="E9" s="54">
        <v>11950.97</v>
      </c>
      <c r="F9" s="50">
        <f t="shared" si="0"/>
        <v>9810.07</v>
      </c>
      <c r="G9" s="51">
        <f t="shared" si="1"/>
        <v>4.58221775888645</v>
      </c>
      <c r="H9" s="4"/>
    </row>
    <row r="10" ht="41" customHeight="1" spans="1:8">
      <c r="A10" s="1"/>
      <c r="B10" s="14" t="s">
        <v>43</v>
      </c>
      <c r="C10" s="14" t="s">
        <v>44</v>
      </c>
      <c r="D10" s="16">
        <v>2140.9</v>
      </c>
      <c r="E10" s="54">
        <v>8950.97</v>
      </c>
      <c r="F10" s="50">
        <f t="shared" si="0"/>
        <v>6810.07</v>
      </c>
      <c r="G10" s="51">
        <f t="shared" si="1"/>
        <v>3.18093792330328</v>
      </c>
      <c r="H10" s="4"/>
    </row>
    <row r="11" ht="41" customHeight="1" spans="1:8">
      <c r="A11" s="1"/>
      <c r="B11" s="14" t="s">
        <v>45</v>
      </c>
      <c r="C11" s="14" t="s">
        <v>46</v>
      </c>
      <c r="D11" s="16"/>
      <c r="E11" s="54">
        <v>3000</v>
      </c>
      <c r="F11" s="50">
        <f t="shared" si="0"/>
        <v>3000</v>
      </c>
      <c r="G11" s="51">
        <v>1</v>
      </c>
      <c r="H11" s="4"/>
    </row>
    <row r="12" ht="41" customHeight="1" spans="1:8">
      <c r="A12" s="1"/>
      <c r="B12" s="18" t="s">
        <v>47</v>
      </c>
      <c r="C12" s="18"/>
      <c r="D12" s="18">
        <v>2360.41</v>
      </c>
      <c r="E12" s="55">
        <v>13212.27</v>
      </c>
      <c r="F12" s="56">
        <f t="shared" si="0"/>
        <v>10851.86</v>
      </c>
      <c r="G12" s="57">
        <f>F12/D12</f>
        <v>4.59744705368983</v>
      </c>
      <c r="H12" s="4"/>
    </row>
    <row r="13" ht="8.5" customHeight="1" spans="1:8">
      <c r="A13" s="21"/>
      <c r="B13" s="21"/>
      <c r="C13" s="87"/>
      <c r="D13" s="21"/>
      <c r="E13" s="21"/>
      <c r="F13" s="21"/>
      <c r="G13" s="21"/>
      <c r="H13" s="23"/>
    </row>
    <row r="14" ht="14.3" customHeight="1" spans="1:8">
      <c r="A14" s="33"/>
      <c r="B14" s="24" t="s">
        <v>48</v>
      </c>
      <c r="C14" s="24"/>
      <c r="D14" s="24"/>
      <c r="E14" s="24"/>
      <c r="F14" s="24"/>
      <c r="G14" s="24"/>
      <c r="H14" s="60"/>
    </row>
    <row r="15" ht="14.3" customHeight="1" spans="1:8">
      <c r="A15" s="35"/>
      <c r="B15" s="26" t="s">
        <v>49</v>
      </c>
      <c r="C15" s="26"/>
      <c r="D15" s="26"/>
      <c r="E15" s="26"/>
      <c r="F15" s="26"/>
      <c r="G15" s="26"/>
      <c r="H15" s="62"/>
    </row>
  </sheetData>
  <mergeCells count="9">
    <mergeCell ref="B2:G2"/>
    <mergeCell ref="F3:G3"/>
    <mergeCell ref="B4:C4"/>
    <mergeCell ref="E4:G4"/>
    <mergeCell ref="B12:C12"/>
    <mergeCell ref="B14:G14"/>
    <mergeCell ref="B15:G15"/>
    <mergeCell ref="A7:A11"/>
    <mergeCell ref="D4:D5"/>
  </mergeCells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6" sqref="E6"/>
    </sheetView>
  </sheetViews>
  <sheetFormatPr defaultColWidth="10" defaultRowHeight="13.5" outlineLevelCol="7"/>
  <cols>
    <col min="1" max="1" width="1.53333333333333" customWidth="1"/>
    <col min="2" max="2" width="27.625" customWidth="1"/>
    <col min="3" max="3" width="33.3416666666667" customWidth="1"/>
    <col min="4" max="7" width="18.625" customWidth="1"/>
    <col min="8" max="8" width="1.53333333333333" customWidth="1"/>
  </cols>
  <sheetData>
    <row r="1" ht="15.8" customHeight="1" spans="1:8">
      <c r="A1" s="1"/>
      <c r="B1" s="2" t="s">
        <v>50</v>
      </c>
      <c r="C1" s="78"/>
      <c r="D1" s="75"/>
      <c r="E1" s="75"/>
      <c r="F1" s="75"/>
      <c r="G1" s="79"/>
      <c r="H1" s="4" t="s">
        <v>1</v>
      </c>
    </row>
    <row r="2" ht="22.6" customHeight="1" spans="1:8">
      <c r="A2" s="1"/>
      <c r="B2" s="40" t="s">
        <v>51</v>
      </c>
      <c r="C2" s="40"/>
      <c r="D2" s="40"/>
      <c r="E2" s="40"/>
      <c r="F2" s="40"/>
      <c r="G2" s="40"/>
      <c r="H2" s="4"/>
    </row>
    <row r="3" ht="17.05" customHeight="1" spans="1:8">
      <c r="A3" s="1"/>
      <c r="C3" s="80"/>
      <c r="D3" s="81"/>
      <c r="E3" s="81"/>
      <c r="F3" s="44" t="s">
        <v>3</v>
      </c>
      <c r="G3" s="44"/>
      <c r="H3" s="4"/>
    </row>
    <row r="4" ht="21.35" customHeight="1" spans="1:8">
      <c r="A4" s="1"/>
      <c r="B4" s="11" t="s">
        <v>6</v>
      </c>
      <c r="C4" s="11"/>
      <c r="D4" s="11" t="s">
        <v>7</v>
      </c>
      <c r="E4" s="11" t="s">
        <v>8</v>
      </c>
      <c r="F4" s="11"/>
      <c r="G4" s="11"/>
      <c r="H4" s="4"/>
    </row>
    <row r="5" ht="34.15" customHeight="1" spans="1:8">
      <c r="A5" s="1"/>
      <c r="B5" s="11" t="s">
        <v>34</v>
      </c>
      <c r="C5" s="11" t="s">
        <v>35</v>
      </c>
      <c r="D5" s="11"/>
      <c r="E5" s="11" t="s">
        <v>9</v>
      </c>
      <c r="F5" s="48" t="s">
        <v>10</v>
      </c>
      <c r="G5" s="48" t="s">
        <v>11</v>
      </c>
      <c r="H5" s="4"/>
    </row>
    <row r="6" ht="34.15" customHeight="1" spans="1:8">
      <c r="A6" s="1"/>
      <c r="B6" s="82" t="s">
        <v>52</v>
      </c>
      <c r="C6" s="82" t="s">
        <v>53</v>
      </c>
      <c r="D6" s="83"/>
      <c r="E6" s="84">
        <v>1900</v>
      </c>
      <c r="F6" s="84">
        <v>1900</v>
      </c>
      <c r="G6" s="85">
        <v>1</v>
      </c>
      <c r="H6" s="4"/>
    </row>
    <row r="7" ht="19.9" customHeight="1" spans="1:8">
      <c r="A7" s="1"/>
      <c r="B7" s="18" t="s">
        <v>47</v>
      </c>
      <c r="C7" s="18"/>
      <c r="D7" s="86"/>
      <c r="E7" s="86"/>
      <c r="F7" s="57"/>
      <c r="G7" s="57"/>
      <c r="H7" s="4"/>
    </row>
    <row r="8" ht="8.5" customHeight="1" spans="1:8">
      <c r="A8" s="21"/>
      <c r="B8" s="21"/>
      <c r="C8" s="87"/>
      <c r="D8" s="21"/>
      <c r="E8" s="21"/>
      <c r="F8" s="21"/>
      <c r="G8" s="21"/>
      <c r="H8" s="23"/>
    </row>
    <row r="9" ht="14.3" customHeight="1" spans="1:8">
      <c r="A9" s="33"/>
      <c r="B9" s="24" t="s">
        <v>48</v>
      </c>
      <c r="C9" s="24"/>
      <c r="D9" s="24"/>
      <c r="E9" s="24"/>
      <c r="F9" s="24"/>
      <c r="G9" s="24"/>
      <c r="H9" s="60"/>
    </row>
    <row r="10" ht="14.3" customHeight="1" spans="1:8">
      <c r="A10" s="35"/>
      <c r="B10" s="26" t="s">
        <v>54</v>
      </c>
      <c r="C10" s="26"/>
      <c r="D10" s="26"/>
      <c r="E10" s="26"/>
      <c r="F10" s="26"/>
      <c r="G10" s="26"/>
      <c r="H10" s="62"/>
    </row>
  </sheetData>
  <mergeCells count="8">
    <mergeCell ref="B2:G2"/>
    <mergeCell ref="F3:G3"/>
    <mergeCell ref="B4:C4"/>
    <mergeCell ref="E4:G4"/>
    <mergeCell ref="B7:C7"/>
    <mergeCell ref="B9:G9"/>
    <mergeCell ref="B10:G10"/>
    <mergeCell ref="D4:D5"/>
  </mergeCells>
  <pageMargins left="0.704999983310699" right="0.704999983310699" top="0.745000004768372" bottom="0.745000004768372" header="0.310000002384186" footer="0.31000000238418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17" sqref="B17:C17"/>
    </sheetView>
  </sheetViews>
  <sheetFormatPr defaultColWidth="10" defaultRowHeight="13.5" outlineLevelCol="2"/>
  <cols>
    <col min="1" max="1" width="1.53333333333333" customWidth="1"/>
    <col min="2" max="2" width="101.258333333333" customWidth="1"/>
    <col min="3" max="3" width="29.2333333333333" customWidth="1"/>
  </cols>
  <sheetData>
    <row r="1" ht="15.8" customHeight="1" spans="1:3">
      <c r="A1" s="1"/>
      <c r="B1" s="2" t="s">
        <v>55</v>
      </c>
      <c r="C1" s="75"/>
    </row>
    <row r="2" ht="22.6" customHeight="1" spans="1:3">
      <c r="A2" s="1"/>
      <c r="B2" s="40" t="s">
        <v>56</v>
      </c>
      <c r="C2" s="40"/>
    </row>
    <row r="3" ht="17.05" customHeight="1" spans="1:3">
      <c r="A3" s="1"/>
      <c r="B3" s="76"/>
      <c r="C3" s="77" t="s">
        <v>3</v>
      </c>
    </row>
    <row r="4" ht="21.35" customHeight="1" spans="1:3">
      <c r="A4" s="1"/>
      <c r="B4" s="11" t="s">
        <v>6</v>
      </c>
      <c r="C4" s="12" t="s">
        <v>8</v>
      </c>
    </row>
    <row r="5" ht="34.15" customHeight="1" spans="1:3">
      <c r="A5" s="1"/>
      <c r="B5" s="11"/>
      <c r="C5" s="13"/>
    </row>
    <row r="6" ht="33" customHeight="1" spans="1:3">
      <c r="A6" s="1"/>
      <c r="B6" s="14" t="s">
        <v>57</v>
      </c>
      <c r="C6" s="15">
        <v>117</v>
      </c>
    </row>
    <row r="7" ht="33" customHeight="1" spans="1:3">
      <c r="A7" s="1"/>
      <c r="B7" s="14" t="s">
        <v>58</v>
      </c>
      <c r="C7" s="15">
        <v>383</v>
      </c>
    </row>
    <row r="8" ht="33" customHeight="1" spans="1:3">
      <c r="A8" s="1"/>
      <c r="B8" s="14" t="s">
        <v>59</v>
      </c>
      <c r="C8" s="15">
        <v>62</v>
      </c>
    </row>
    <row r="9" ht="33" customHeight="1" spans="1:3">
      <c r="A9" s="1"/>
      <c r="B9" s="14" t="s">
        <v>60</v>
      </c>
      <c r="C9" s="15">
        <v>53</v>
      </c>
    </row>
    <row r="10" ht="33" customHeight="1" spans="1:3">
      <c r="A10" s="1"/>
      <c r="B10" s="14" t="s">
        <v>61</v>
      </c>
      <c r="C10" s="15">
        <v>13</v>
      </c>
    </row>
    <row r="11" ht="33" customHeight="1" spans="1:3">
      <c r="A11" s="1"/>
      <c r="B11" s="14" t="s">
        <v>62</v>
      </c>
      <c r="C11" s="15">
        <v>53</v>
      </c>
    </row>
    <row r="12" ht="33" customHeight="1" spans="1:3">
      <c r="A12" s="1"/>
      <c r="B12" s="14" t="s">
        <v>63</v>
      </c>
      <c r="C12" s="15">
        <v>414</v>
      </c>
    </row>
    <row r="13" ht="33" customHeight="1" spans="1:3">
      <c r="A13" s="1"/>
      <c r="B13" s="14" t="s">
        <v>64</v>
      </c>
      <c r="C13" s="15">
        <v>32</v>
      </c>
    </row>
    <row r="14" ht="19.9" customHeight="1" spans="1:3">
      <c r="A14" s="1"/>
      <c r="B14" s="18" t="s">
        <v>47</v>
      </c>
      <c r="C14" s="55">
        <v>1127</v>
      </c>
    </row>
    <row r="15" ht="8.5" customHeight="1" spans="1:3">
      <c r="A15" s="21"/>
      <c r="B15" s="22"/>
      <c r="C15" s="21"/>
    </row>
    <row r="16" ht="14.3" customHeight="1" spans="1:3">
      <c r="A16" s="33"/>
      <c r="B16" s="24" t="s">
        <v>48</v>
      </c>
      <c r="C16" s="24"/>
    </row>
    <row r="17" ht="14.3" customHeight="1" spans="1:3">
      <c r="A17" s="35"/>
      <c r="B17" s="26" t="s">
        <v>65</v>
      </c>
      <c r="C17" s="26"/>
    </row>
  </sheetData>
  <autoFilter ref="A5:C17">
    <extLst/>
  </autoFilter>
  <mergeCells count="6">
    <mergeCell ref="B2:C2"/>
    <mergeCell ref="B16:C16"/>
    <mergeCell ref="B17:C17"/>
    <mergeCell ref="A6:A13"/>
    <mergeCell ref="B4:B5"/>
    <mergeCell ref="C4:C5"/>
  </mergeCells>
  <pageMargins left="0.704999983310699" right="0.704999983310699" top="0.745000004768372" bottom="0.745000004768372" header="0.310000002384186" footer="0.31000000238418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B21" sqref="B21:G21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55.75" customWidth="1"/>
    <col min="4" max="5" width="15.625" customWidth="1"/>
    <col min="6" max="6" width="15.625" style="37" customWidth="1"/>
    <col min="7" max="7" width="15.625" customWidth="1"/>
    <col min="8" max="8" width="1.53333333333333" customWidth="1"/>
    <col min="9" max="9" width="9.76666666666667" customWidth="1"/>
  </cols>
  <sheetData>
    <row r="1" ht="15.8" customHeight="1" spans="1:8">
      <c r="A1" s="1"/>
      <c r="B1" s="2" t="s">
        <v>66</v>
      </c>
      <c r="C1" s="3"/>
      <c r="D1" s="3"/>
      <c r="E1" s="3"/>
      <c r="F1" s="64"/>
      <c r="G1" s="3"/>
      <c r="H1" s="4" t="s">
        <v>1</v>
      </c>
    </row>
    <row r="2" ht="22.6" customHeight="1" spans="1:8">
      <c r="A2" s="1"/>
      <c r="B2" s="30" t="s">
        <v>67</v>
      </c>
      <c r="C2" s="30"/>
      <c r="D2" s="30"/>
      <c r="E2" s="30"/>
      <c r="F2" s="73"/>
      <c r="G2" s="30"/>
      <c r="H2" s="4"/>
    </row>
    <row r="3" ht="17.05" customHeight="1" spans="1:8">
      <c r="A3" s="1"/>
      <c r="C3" s="42"/>
      <c r="D3" s="42"/>
      <c r="E3" s="42"/>
      <c r="F3" s="43" t="s">
        <v>3</v>
      </c>
      <c r="G3" s="44"/>
      <c r="H3" s="4"/>
    </row>
    <row r="4" ht="21.35" customHeight="1" spans="1:8">
      <c r="A4" s="1"/>
      <c r="B4" s="11" t="s">
        <v>6</v>
      </c>
      <c r="C4" s="11"/>
      <c r="D4" s="11" t="s">
        <v>7</v>
      </c>
      <c r="E4" s="11" t="s">
        <v>8</v>
      </c>
      <c r="F4" s="46"/>
      <c r="G4" s="11"/>
      <c r="H4" s="4"/>
    </row>
    <row r="5" ht="34.15" customHeight="1" spans="1:8">
      <c r="A5" s="1"/>
      <c r="B5" s="11" t="s">
        <v>34</v>
      </c>
      <c r="C5" s="11" t="s">
        <v>35</v>
      </c>
      <c r="D5" s="11"/>
      <c r="E5" s="11" t="s">
        <v>9</v>
      </c>
      <c r="F5" s="48" t="s">
        <v>10</v>
      </c>
      <c r="G5" s="48" t="s">
        <v>11</v>
      </c>
      <c r="H5" s="4"/>
    </row>
    <row r="6" ht="19.9" customHeight="1" spans="1:8">
      <c r="A6" s="1"/>
      <c r="B6" s="14" t="s">
        <v>68</v>
      </c>
      <c r="C6" s="14" t="s">
        <v>69</v>
      </c>
      <c r="D6" s="16"/>
      <c r="E6" s="16"/>
      <c r="F6" s="50"/>
      <c r="G6" s="51"/>
      <c r="H6" s="4"/>
    </row>
    <row r="7" ht="19.9" customHeight="1" spans="1:8">
      <c r="A7" s="1"/>
      <c r="B7" s="14" t="s">
        <v>70</v>
      </c>
      <c r="C7" s="14" t="s">
        <v>71</v>
      </c>
      <c r="D7" s="16"/>
      <c r="E7" s="15">
        <v>26.14</v>
      </c>
      <c r="F7" s="50">
        <f>E7-D7</f>
        <v>26.14</v>
      </c>
      <c r="G7" s="51">
        <v>1</v>
      </c>
      <c r="H7" s="4"/>
    </row>
    <row r="8" ht="19.9" customHeight="1" spans="1:8">
      <c r="A8" s="1"/>
      <c r="B8" s="14" t="s">
        <v>72</v>
      </c>
      <c r="C8" s="14" t="s">
        <v>73</v>
      </c>
      <c r="D8" s="16">
        <v>579.29</v>
      </c>
      <c r="E8" s="54">
        <v>10318.65</v>
      </c>
      <c r="F8" s="50">
        <f t="shared" ref="F8:F18" si="0">E8-D8</f>
        <v>9739.36</v>
      </c>
      <c r="G8" s="51">
        <f>F8/D8</f>
        <v>16.8125809180203</v>
      </c>
      <c r="H8" s="4"/>
    </row>
    <row r="9" ht="19.9" customHeight="1" spans="1:8">
      <c r="A9" s="1"/>
      <c r="B9" s="14" t="s">
        <v>74</v>
      </c>
      <c r="C9" s="14" t="s">
        <v>75</v>
      </c>
      <c r="D9" s="16"/>
      <c r="E9" s="54">
        <v>1211.3</v>
      </c>
      <c r="F9" s="50">
        <f t="shared" si="0"/>
        <v>1211.3</v>
      </c>
      <c r="G9" s="51">
        <v>1</v>
      </c>
      <c r="H9" s="4"/>
    </row>
    <row r="10" ht="19.9" customHeight="1" spans="1:8">
      <c r="A10" s="1"/>
      <c r="B10" s="14" t="s">
        <v>76</v>
      </c>
      <c r="C10" s="14" t="s">
        <v>77</v>
      </c>
      <c r="D10" s="16"/>
      <c r="E10" s="16"/>
      <c r="F10" s="50"/>
      <c r="G10" s="51"/>
      <c r="H10" s="4"/>
    </row>
    <row r="11" ht="19.9" customHeight="1" spans="1:8">
      <c r="A11" s="1"/>
      <c r="B11" s="14" t="s">
        <v>78</v>
      </c>
      <c r="C11" s="14" t="s">
        <v>79</v>
      </c>
      <c r="D11" s="16"/>
      <c r="E11" s="16"/>
      <c r="F11" s="50"/>
      <c r="G11" s="51"/>
      <c r="H11" s="4"/>
    </row>
    <row r="12" ht="19.9" customHeight="1" spans="1:8">
      <c r="A12" s="1"/>
      <c r="B12" s="14" t="s">
        <v>80</v>
      </c>
      <c r="C12" s="14" t="s">
        <v>69</v>
      </c>
      <c r="D12" s="16"/>
      <c r="E12" s="16"/>
      <c r="F12" s="50"/>
      <c r="G12" s="51"/>
      <c r="H12" s="4"/>
    </row>
    <row r="13" ht="19.9" customHeight="1" spans="1:8">
      <c r="A13" s="1"/>
      <c r="B13" s="14" t="s">
        <v>81</v>
      </c>
      <c r="C13" s="14" t="s">
        <v>82</v>
      </c>
      <c r="D13" s="16"/>
      <c r="E13" s="54">
        <v>7509.47</v>
      </c>
      <c r="F13" s="50">
        <f t="shared" si="0"/>
        <v>7509.47</v>
      </c>
      <c r="G13" s="51">
        <v>1</v>
      </c>
      <c r="H13" s="4"/>
    </row>
    <row r="14" ht="19.9" customHeight="1" spans="1:8">
      <c r="A14" s="1"/>
      <c r="B14" s="14" t="s">
        <v>83</v>
      </c>
      <c r="C14" s="14" t="s">
        <v>84</v>
      </c>
      <c r="D14" s="16">
        <v>155</v>
      </c>
      <c r="E14" s="15">
        <v>171.41</v>
      </c>
      <c r="F14" s="50">
        <f t="shared" si="0"/>
        <v>16.41</v>
      </c>
      <c r="G14" s="51">
        <f>F14/D14</f>
        <v>0.105870967741935</v>
      </c>
      <c r="H14" s="4"/>
    </row>
    <row r="15" ht="19.9" customHeight="1" spans="1:8">
      <c r="A15" s="1"/>
      <c r="B15" s="14" t="s">
        <v>85</v>
      </c>
      <c r="C15" s="14" t="s">
        <v>86</v>
      </c>
      <c r="D15" s="16"/>
      <c r="E15" s="54">
        <v>2792.43</v>
      </c>
      <c r="F15" s="50">
        <f t="shared" si="0"/>
        <v>2792.43</v>
      </c>
      <c r="G15" s="51">
        <v>1</v>
      </c>
      <c r="H15" s="4"/>
    </row>
    <row r="16" ht="19.9" customHeight="1" spans="1:8">
      <c r="A16" s="1"/>
      <c r="B16" s="14" t="s">
        <v>87</v>
      </c>
      <c r="C16" s="14" t="s">
        <v>88</v>
      </c>
      <c r="D16" s="16">
        <v>9200</v>
      </c>
      <c r="E16" s="54">
        <v>10389.11</v>
      </c>
      <c r="F16" s="50">
        <f t="shared" si="0"/>
        <v>1189.11</v>
      </c>
      <c r="G16" s="51">
        <f>F16/D16</f>
        <v>0.129251086956522</v>
      </c>
      <c r="H16" s="4"/>
    </row>
    <row r="17" ht="19.9" customHeight="1" spans="1:8">
      <c r="A17" s="1"/>
      <c r="B17" s="14" t="s">
        <v>89</v>
      </c>
      <c r="C17" s="14" t="s">
        <v>90</v>
      </c>
      <c r="D17" s="16">
        <v>20</v>
      </c>
      <c r="E17" s="15">
        <v>50</v>
      </c>
      <c r="F17" s="50">
        <f t="shared" si="0"/>
        <v>30</v>
      </c>
      <c r="G17" s="51">
        <f>F17/D17</f>
        <v>1.5</v>
      </c>
      <c r="H17" s="4"/>
    </row>
    <row r="18" ht="19.9" customHeight="1" spans="1:8">
      <c r="A18" s="17"/>
      <c r="B18" s="18" t="s">
        <v>47</v>
      </c>
      <c r="C18" s="18"/>
      <c r="D18" s="55">
        <f>SUM(D6:D17)</f>
        <v>9954.29</v>
      </c>
      <c r="E18" s="55">
        <v>32468.51</v>
      </c>
      <c r="F18" s="56">
        <f t="shared" si="0"/>
        <v>22514.22</v>
      </c>
      <c r="G18" s="57">
        <f>F18/D18</f>
        <v>2.26176050727877</v>
      </c>
      <c r="H18" s="74"/>
    </row>
    <row r="19" ht="8.5" customHeight="1" spans="1:8">
      <c r="A19" s="21"/>
      <c r="B19" s="70"/>
      <c r="C19" s="21"/>
      <c r="D19" s="21"/>
      <c r="E19" s="21"/>
      <c r="F19" s="58"/>
      <c r="G19" s="21"/>
      <c r="H19" s="23"/>
    </row>
    <row r="20" ht="14.3" customHeight="1" spans="1:8">
      <c r="A20" s="33"/>
      <c r="B20" s="24" t="s">
        <v>48</v>
      </c>
      <c r="C20" s="24"/>
      <c r="D20" s="24"/>
      <c r="E20" s="24"/>
      <c r="F20" s="59"/>
      <c r="G20" s="24"/>
      <c r="H20" s="60"/>
    </row>
    <row r="21" ht="14.3" customHeight="1" spans="1:8">
      <c r="A21" s="35"/>
      <c r="B21" s="26" t="s">
        <v>91</v>
      </c>
      <c r="C21" s="26"/>
      <c r="D21" s="26"/>
      <c r="E21" s="26"/>
      <c r="F21" s="61"/>
      <c r="G21" s="26"/>
      <c r="H21" s="62"/>
    </row>
  </sheetData>
  <mergeCells count="9">
    <mergeCell ref="B2:G2"/>
    <mergeCell ref="F3:G3"/>
    <mergeCell ref="B4:C4"/>
    <mergeCell ref="E4:G4"/>
    <mergeCell ref="B18:C18"/>
    <mergeCell ref="B20:G20"/>
    <mergeCell ref="B21:G21"/>
    <mergeCell ref="A6:A17"/>
    <mergeCell ref="D4:D5"/>
  </mergeCells>
  <pageMargins left="0.704999983310699" right="0.704999983310699" top="0.745000004768372" bottom="0.745000004768372" header="0.310000002384186" footer="0.31000000238418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48"/>
  <sheetViews>
    <sheetView topLeftCell="A13" workbookViewId="0">
      <selection activeCell="E51" sqref="E51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56.1333333333333" customWidth="1"/>
    <col min="4" max="5" width="15.625" customWidth="1"/>
    <col min="6" max="6" width="15.625" style="37" customWidth="1"/>
    <col min="7" max="7" width="15.625" customWidth="1"/>
    <col min="8" max="8" width="1.53333333333333" customWidth="1"/>
  </cols>
  <sheetData>
    <row r="1" ht="15.8" customHeight="1" spans="1:8">
      <c r="A1" s="63"/>
      <c r="B1" s="2" t="s">
        <v>92</v>
      </c>
      <c r="C1" s="3"/>
      <c r="D1" s="3"/>
      <c r="E1" s="3"/>
      <c r="F1" s="64"/>
      <c r="G1" s="3"/>
      <c r="H1" s="4" t="s">
        <v>1</v>
      </c>
    </row>
    <row r="2" ht="22.6" customHeight="1" spans="1:8">
      <c r="A2" s="4"/>
      <c r="B2" s="40" t="s">
        <v>93</v>
      </c>
      <c r="C2" s="40"/>
      <c r="D2" s="40"/>
      <c r="E2" s="40"/>
      <c r="F2" s="41"/>
      <c r="G2" s="40"/>
      <c r="H2" s="4"/>
    </row>
    <row r="3" ht="17.05" customHeight="1" spans="1:8">
      <c r="A3" s="4"/>
      <c r="C3" s="42"/>
      <c r="D3" s="42"/>
      <c r="E3" s="42"/>
      <c r="F3" s="43" t="s">
        <v>3</v>
      </c>
      <c r="G3" s="44"/>
      <c r="H3" s="4"/>
    </row>
    <row r="4" ht="21.35" customHeight="1" spans="1:8">
      <c r="A4" s="4"/>
      <c r="B4" s="11" t="s">
        <v>6</v>
      </c>
      <c r="C4" s="11"/>
      <c r="D4" s="11" t="s">
        <v>7</v>
      </c>
      <c r="E4" s="11" t="s">
        <v>8</v>
      </c>
      <c r="F4" s="46"/>
      <c r="G4" s="11"/>
      <c r="H4" s="4"/>
    </row>
    <row r="5" ht="34.15" customHeight="1" spans="1:8">
      <c r="A5" s="4"/>
      <c r="B5" s="11" t="s">
        <v>34</v>
      </c>
      <c r="C5" s="11" t="s">
        <v>35</v>
      </c>
      <c r="D5" s="11"/>
      <c r="E5" s="11" t="s">
        <v>9</v>
      </c>
      <c r="F5" s="48" t="s">
        <v>10</v>
      </c>
      <c r="G5" s="48" t="s">
        <v>11</v>
      </c>
      <c r="H5" s="4"/>
    </row>
    <row r="6" ht="19.9" customHeight="1" spans="2:8">
      <c r="B6" s="14" t="s">
        <v>94</v>
      </c>
      <c r="C6" s="14" t="s">
        <v>95</v>
      </c>
      <c r="D6" s="16"/>
      <c r="E6" s="15">
        <v>26.14</v>
      </c>
      <c r="F6" s="50">
        <f>E6-D6</f>
        <v>26.14</v>
      </c>
      <c r="G6" s="51">
        <v>1</v>
      </c>
      <c r="H6" s="4"/>
    </row>
    <row r="7" ht="19.9" customHeight="1" spans="1:8">
      <c r="A7" s="65"/>
      <c r="B7" s="14" t="s">
        <v>70</v>
      </c>
      <c r="C7" s="14" t="s">
        <v>71</v>
      </c>
      <c r="D7" s="16"/>
      <c r="E7" s="15">
        <v>26.14</v>
      </c>
      <c r="F7" s="50">
        <f>E7-D7</f>
        <v>26.14</v>
      </c>
      <c r="G7" s="51">
        <v>1</v>
      </c>
      <c r="H7" s="66"/>
    </row>
    <row r="8" ht="19.9" hidden="1" customHeight="1" spans="1:8">
      <c r="A8" s="65"/>
      <c r="B8" s="53" t="s">
        <v>96</v>
      </c>
      <c r="C8" s="14" t="s">
        <v>97</v>
      </c>
      <c r="D8" s="67"/>
      <c r="E8" s="67"/>
      <c r="F8" s="51"/>
      <c r="G8" s="51"/>
      <c r="H8" s="66"/>
    </row>
    <row r="9" ht="19.9" customHeight="1" spans="1:8">
      <c r="A9" s="65"/>
      <c r="B9" s="53" t="s">
        <v>98</v>
      </c>
      <c r="C9" s="14" t="s">
        <v>99</v>
      </c>
      <c r="D9" s="16"/>
      <c r="E9" s="15">
        <v>26.14</v>
      </c>
      <c r="F9" s="50">
        <f>E9-D9</f>
        <v>26.14</v>
      </c>
      <c r="G9" s="51">
        <v>1</v>
      </c>
      <c r="H9" s="66"/>
    </row>
    <row r="10" ht="19.9" customHeight="1" spans="2:8">
      <c r="B10" s="14" t="s">
        <v>100</v>
      </c>
      <c r="C10" s="14" t="s">
        <v>101</v>
      </c>
      <c r="D10" s="16">
        <v>579.29</v>
      </c>
      <c r="E10" s="54">
        <v>11529.95</v>
      </c>
      <c r="F10" s="50">
        <f>E10-D10</f>
        <v>10950.66</v>
      </c>
      <c r="G10" s="51">
        <f>F10/D10</f>
        <v>18.9035888760379</v>
      </c>
      <c r="H10" s="4"/>
    </row>
    <row r="11" ht="19.9" customHeight="1" spans="1:8">
      <c r="A11" s="65"/>
      <c r="B11" s="14" t="s">
        <v>72</v>
      </c>
      <c r="C11" s="14" t="s">
        <v>73</v>
      </c>
      <c r="D11" s="16">
        <f>VLOOKUP(B11,[1]政府性基金预算本级支出功能分类明细表!B$6:E$20,4,FALSE)</f>
        <v>579.29</v>
      </c>
      <c r="E11" s="54">
        <v>10318.65</v>
      </c>
      <c r="F11" s="50">
        <f>E11-D11</f>
        <v>9739.36</v>
      </c>
      <c r="G11" s="51">
        <f>F11/D11</f>
        <v>16.8125809180203</v>
      </c>
      <c r="H11" s="66"/>
    </row>
    <row r="12" ht="19.9" customHeight="1" spans="1:8">
      <c r="A12" s="65"/>
      <c r="B12" s="53" t="s">
        <v>102</v>
      </c>
      <c r="C12" s="14" t="s">
        <v>103</v>
      </c>
      <c r="D12" s="16">
        <v>20</v>
      </c>
      <c r="E12" s="15">
        <v>857.75</v>
      </c>
      <c r="F12" s="50">
        <f>E12-D12</f>
        <v>837.75</v>
      </c>
      <c r="G12" s="51">
        <f>F12/D12</f>
        <v>41.8875</v>
      </c>
      <c r="H12" s="66"/>
    </row>
    <row r="13" ht="19.9" customHeight="1" spans="1:8">
      <c r="A13" s="65"/>
      <c r="B13" s="53" t="s">
        <v>104</v>
      </c>
      <c r="C13" s="14" t="s">
        <v>105</v>
      </c>
      <c r="D13" s="16"/>
      <c r="E13" s="54">
        <v>4160.75</v>
      </c>
      <c r="F13" s="50">
        <f>E13-D13</f>
        <v>4160.75</v>
      </c>
      <c r="G13" s="51">
        <v>1</v>
      </c>
      <c r="H13" s="66"/>
    </row>
    <row r="14" ht="19.9" hidden="1" customHeight="1" spans="1:8">
      <c r="A14" s="65"/>
      <c r="B14" s="53" t="s">
        <v>106</v>
      </c>
      <c r="C14" s="14" t="s">
        <v>107</v>
      </c>
      <c r="D14" s="16"/>
      <c r="E14" s="67"/>
      <c r="F14" s="51"/>
      <c r="G14" s="51"/>
      <c r="H14" s="66"/>
    </row>
    <row r="15" ht="19.9" customHeight="1" spans="1:8">
      <c r="A15" s="65"/>
      <c r="B15" s="53" t="s">
        <v>108</v>
      </c>
      <c r="C15" s="14" t="s">
        <v>109</v>
      </c>
      <c r="D15" s="16">
        <v>246.4</v>
      </c>
      <c r="E15" s="54">
        <v>5300.15</v>
      </c>
      <c r="F15" s="50">
        <f>E15-D15</f>
        <v>5053.75</v>
      </c>
      <c r="G15" s="51">
        <f>F15/D15</f>
        <v>20.510349025974</v>
      </c>
      <c r="H15" s="66"/>
    </row>
    <row r="16" ht="19.9" customHeight="1" spans="2:8">
      <c r="B16" s="14" t="s">
        <v>74</v>
      </c>
      <c r="C16" s="14" t="s">
        <v>75</v>
      </c>
      <c r="D16" s="16"/>
      <c r="E16" s="54">
        <v>1211.3</v>
      </c>
      <c r="F16" s="50">
        <f>E16-D16</f>
        <v>1211.3</v>
      </c>
      <c r="G16" s="51">
        <v>1</v>
      </c>
      <c r="H16" s="66"/>
    </row>
    <row r="17" ht="19.9" customHeight="1" spans="1:8">
      <c r="A17" s="65"/>
      <c r="B17" s="53" t="s">
        <v>110</v>
      </c>
      <c r="C17" s="14" t="s">
        <v>111</v>
      </c>
      <c r="D17" s="16"/>
      <c r="E17" s="54">
        <v>1211.3</v>
      </c>
      <c r="F17" s="50">
        <f>E17-D17</f>
        <v>1211.3</v>
      </c>
      <c r="G17" s="51">
        <v>1</v>
      </c>
      <c r="H17" s="66"/>
    </row>
    <row r="18" ht="19.9" hidden="1" customHeight="1" spans="2:8">
      <c r="B18" s="14" t="s">
        <v>76</v>
      </c>
      <c r="C18" s="14" t="s">
        <v>77</v>
      </c>
      <c r="D18" s="67"/>
      <c r="E18" s="67"/>
      <c r="F18" s="51"/>
      <c r="G18" s="51"/>
      <c r="H18" s="66"/>
    </row>
    <row r="19" ht="19.9" hidden="1" customHeight="1" spans="1:8">
      <c r="A19" s="65"/>
      <c r="B19" s="53" t="s">
        <v>112</v>
      </c>
      <c r="C19" s="14" t="s">
        <v>113</v>
      </c>
      <c r="D19" s="67"/>
      <c r="E19" s="67"/>
      <c r="F19" s="51"/>
      <c r="G19" s="51"/>
      <c r="H19" s="66"/>
    </row>
    <row r="20" ht="19.9" hidden="1" customHeight="1" spans="2:8">
      <c r="B20" s="14" t="s">
        <v>78</v>
      </c>
      <c r="C20" s="14" t="s">
        <v>79</v>
      </c>
      <c r="D20" s="67"/>
      <c r="E20" s="67"/>
      <c r="F20" s="51"/>
      <c r="G20" s="51"/>
      <c r="H20" s="66"/>
    </row>
    <row r="21" ht="19.9" hidden="1" customHeight="1" spans="1:8">
      <c r="A21" s="65"/>
      <c r="B21" s="53" t="s">
        <v>114</v>
      </c>
      <c r="C21" s="14" t="s">
        <v>115</v>
      </c>
      <c r="D21" s="67"/>
      <c r="E21" s="67"/>
      <c r="F21" s="51"/>
      <c r="G21" s="51"/>
      <c r="H21" s="66"/>
    </row>
    <row r="22" ht="19.9" hidden="1" customHeight="1" spans="1:8">
      <c r="A22" s="65"/>
      <c r="B22" s="53" t="s">
        <v>116</v>
      </c>
      <c r="C22" s="14" t="s">
        <v>117</v>
      </c>
      <c r="D22" s="67"/>
      <c r="E22" s="67"/>
      <c r="F22" s="51"/>
      <c r="G22" s="51"/>
      <c r="H22" s="66"/>
    </row>
    <row r="23" ht="19.9" hidden="1" customHeight="1" spans="2:8">
      <c r="B23" s="14" t="s">
        <v>118</v>
      </c>
      <c r="C23" s="14" t="s">
        <v>119</v>
      </c>
      <c r="D23" s="67"/>
      <c r="E23" s="67"/>
      <c r="F23" s="51"/>
      <c r="G23" s="51"/>
      <c r="H23" s="4"/>
    </row>
    <row r="24" ht="19.9" hidden="1" customHeight="1" spans="1:8">
      <c r="A24" s="65"/>
      <c r="B24" s="14" t="s">
        <v>80</v>
      </c>
      <c r="C24" s="14" t="s">
        <v>69</v>
      </c>
      <c r="D24" s="67"/>
      <c r="E24" s="67"/>
      <c r="F24" s="51"/>
      <c r="G24" s="51"/>
      <c r="H24" s="66"/>
    </row>
    <row r="25" ht="19.9" hidden="1" customHeight="1" spans="1:8">
      <c r="A25" s="65"/>
      <c r="B25" s="53" t="s">
        <v>120</v>
      </c>
      <c r="C25" s="14" t="s">
        <v>121</v>
      </c>
      <c r="D25" s="67"/>
      <c r="E25" s="67"/>
      <c r="F25" s="51"/>
      <c r="G25" s="51"/>
      <c r="H25" s="66"/>
    </row>
    <row r="26" ht="19.9" customHeight="1" spans="2:8">
      <c r="B26" s="14" t="s">
        <v>122</v>
      </c>
      <c r="C26" s="14" t="s">
        <v>123</v>
      </c>
      <c r="D26" s="16">
        <v>155</v>
      </c>
      <c r="E26" s="54">
        <v>10473.3</v>
      </c>
      <c r="F26" s="50">
        <f t="shared" ref="F26:F45" si="0">E26-D26</f>
        <v>10318.3</v>
      </c>
      <c r="G26" s="51">
        <f t="shared" ref="G26:G45" si="1">F26/D26</f>
        <v>66.5696774193548</v>
      </c>
      <c r="H26" s="4"/>
    </row>
    <row r="27" ht="19.9" customHeight="1" spans="1:8">
      <c r="A27" s="65"/>
      <c r="B27" s="14" t="s">
        <v>81</v>
      </c>
      <c r="C27" s="14" t="s">
        <v>82</v>
      </c>
      <c r="D27" s="16"/>
      <c r="E27" s="54">
        <v>7509.47</v>
      </c>
      <c r="F27" s="50">
        <f t="shared" si="0"/>
        <v>7509.47</v>
      </c>
      <c r="G27" s="51">
        <v>1</v>
      </c>
      <c r="H27" s="66"/>
    </row>
    <row r="28" ht="19.9" customHeight="1" spans="1:8">
      <c r="A28" s="65"/>
      <c r="B28" s="53" t="s">
        <v>124</v>
      </c>
      <c r="C28" s="14" t="s">
        <v>125</v>
      </c>
      <c r="D28" s="16"/>
      <c r="E28" s="54">
        <v>7509.47</v>
      </c>
      <c r="F28" s="50">
        <f t="shared" si="0"/>
        <v>7509.47</v>
      </c>
      <c r="G28" s="51">
        <v>1</v>
      </c>
      <c r="H28" s="66"/>
    </row>
    <row r="29" ht="19.9" customHeight="1" spans="2:8">
      <c r="B29" s="14" t="s">
        <v>83</v>
      </c>
      <c r="C29" s="14" t="s">
        <v>84</v>
      </c>
      <c r="D29" s="16">
        <v>155</v>
      </c>
      <c r="E29" s="15">
        <v>171.41</v>
      </c>
      <c r="F29" s="50">
        <f t="shared" si="0"/>
        <v>16.41</v>
      </c>
      <c r="G29" s="51">
        <f t="shared" si="1"/>
        <v>0.105870967741935</v>
      </c>
      <c r="H29" s="66"/>
    </row>
    <row r="30" ht="19.9" customHeight="1" spans="1:8">
      <c r="A30" s="65"/>
      <c r="B30" s="53" t="s">
        <v>126</v>
      </c>
      <c r="C30" s="14" t="s">
        <v>127</v>
      </c>
      <c r="D30" s="16">
        <v>108</v>
      </c>
      <c r="E30" s="15">
        <v>139.41</v>
      </c>
      <c r="F30" s="50">
        <f t="shared" si="0"/>
        <v>31.41</v>
      </c>
      <c r="G30" s="51">
        <f t="shared" si="1"/>
        <v>0.290833333333333</v>
      </c>
      <c r="H30" s="66"/>
    </row>
    <row r="31" ht="19.9" customHeight="1" spans="1:8">
      <c r="A31" s="65"/>
      <c r="B31" s="53" t="s">
        <v>128</v>
      </c>
      <c r="C31" s="14" t="s">
        <v>129</v>
      </c>
      <c r="D31" s="16">
        <v>47</v>
      </c>
      <c r="E31" s="15">
        <v>32</v>
      </c>
      <c r="F31" s="50">
        <f t="shared" si="0"/>
        <v>-15</v>
      </c>
      <c r="G31" s="51">
        <f t="shared" si="1"/>
        <v>-0.319148936170213</v>
      </c>
      <c r="H31" s="66"/>
    </row>
    <row r="32" ht="19.9" customHeight="1" spans="2:8">
      <c r="B32" s="14" t="s">
        <v>85</v>
      </c>
      <c r="C32" s="14" t="s">
        <v>86</v>
      </c>
      <c r="D32" s="16"/>
      <c r="E32" s="54">
        <v>2792.43</v>
      </c>
      <c r="F32" s="50">
        <f t="shared" si="0"/>
        <v>2792.43</v>
      </c>
      <c r="G32" s="51">
        <v>1</v>
      </c>
      <c r="H32" s="66"/>
    </row>
    <row r="33" ht="19.9" customHeight="1" spans="1:8">
      <c r="A33" s="65"/>
      <c r="B33" s="53" t="s">
        <v>130</v>
      </c>
      <c r="C33" s="14" t="s">
        <v>131</v>
      </c>
      <c r="D33" s="16"/>
      <c r="E33" s="54">
        <v>1584.1</v>
      </c>
      <c r="F33" s="50">
        <f t="shared" si="0"/>
        <v>1584.1</v>
      </c>
      <c r="G33" s="51">
        <v>1</v>
      </c>
      <c r="H33" s="66"/>
    </row>
    <row r="34" ht="19.9" customHeight="1" spans="1:8">
      <c r="A34" s="65"/>
      <c r="B34" s="53" t="s">
        <v>132</v>
      </c>
      <c r="C34" s="14" t="s">
        <v>133</v>
      </c>
      <c r="D34" s="16"/>
      <c r="E34" s="15">
        <v>812.43</v>
      </c>
      <c r="F34" s="50">
        <f t="shared" si="0"/>
        <v>812.43</v>
      </c>
      <c r="G34" s="51">
        <v>1</v>
      </c>
      <c r="H34" s="66"/>
    </row>
    <row r="35" ht="19.9" customHeight="1" spans="1:8">
      <c r="A35" s="65"/>
      <c r="B35" s="53" t="s">
        <v>134</v>
      </c>
      <c r="C35" s="14" t="s">
        <v>135</v>
      </c>
      <c r="D35" s="16"/>
      <c r="E35" s="15">
        <v>21</v>
      </c>
      <c r="F35" s="50">
        <f t="shared" si="0"/>
        <v>21</v>
      </c>
      <c r="G35" s="51">
        <v>1</v>
      </c>
      <c r="H35" s="66"/>
    </row>
    <row r="36" ht="19.9" customHeight="1" spans="1:8">
      <c r="A36" s="65"/>
      <c r="B36" s="53" t="s">
        <v>136</v>
      </c>
      <c r="C36" s="14" t="s">
        <v>137</v>
      </c>
      <c r="D36" s="16"/>
      <c r="E36" s="15">
        <v>374.9</v>
      </c>
      <c r="F36" s="50">
        <f t="shared" si="0"/>
        <v>374.9</v>
      </c>
      <c r="G36" s="51">
        <v>1</v>
      </c>
      <c r="H36" s="66"/>
    </row>
    <row r="37" ht="19.9" customHeight="1" spans="2:8">
      <c r="B37" s="14" t="s">
        <v>138</v>
      </c>
      <c r="C37" s="14" t="s">
        <v>139</v>
      </c>
      <c r="D37" s="16">
        <v>9200</v>
      </c>
      <c r="E37" s="54">
        <v>10389.11</v>
      </c>
      <c r="F37" s="50">
        <f t="shared" si="0"/>
        <v>1189.11</v>
      </c>
      <c r="G37" s="51">
        <f t="shared" si="1"/>
        <v>0.129251086956522</v>
      </c>
      <c r="H37" s="4"/>
    </row>
    <row r="38" ht="19.9" customHeight="1" spans="1:8">
      <c r="A38" s="65"/>
      <c r="B38" s="14" t="s">
        <v>87</v>
      </c>
      <c r="C38" s="14" t="s">
        <v>88</v>
      </c>
      <c r="D38" s="16">
        <v>9200</v>
      </c>
      <c r="E38" s="54">
        <v>10389.11</v>
      </c>
      <c r="F38" s="50">
        <f t="shared" si="0"/>
        <v>1189.11</v>
      </c>
      <c r="G38" s="51">
        <f t="shared" si="1"/>
        <v>0.129251086956522</v>
      </c>
      <c r="H38" s="66"/>
    </row>
    <row r="39" ht="19.9" customHeight="1" spans="1:8">
      <c r="A39" s="65"/>
      <c r="B39" s="53" t="s">
        <v>140</v>
      </c>
      <c r="C39" s="14" t="s">
        <v>141</v>
      </c>
      <c r="D39" s="16"/>
      <c r="E39" s="54">
        <v>1000</v>
      </c>
      <c r="F39" s="50">
        <f t="shared" si="0"/>
        <v>1000</v>
      </c>
      <c r="G39" s="51">
        <v>1</v>
      </c>
      <c r="H39" s="66"/>
    </row>
    <row r="40" ht="19.9" customHeight="1" spans="1:8">
      <c r="A40" s="65"/>
      <c r="B40" s="53" t="s">
        <v>142</v>
      </c>
      <c r="C40" s="14" t="s">
        <v>143</v>
      </c>
      <c r="D40" s="16"/>
      <c r="E40" s="54">
        <v>1100</v>
      </c>
      <c r="F40" s="50">
        <f t="shared" si="0"/>
        <v>1100</v>
      </c>
      <c r="G40" s="51">
        <v>1</v>
      </c>
      <c r="H40" s="66"/>
    </row>
    <row r="41" ht="19.9" customHeight="1" spans="1:8">
      <c r="A41" s="65"/>
      <c r="B41" s="53" t="s">
        <v>144</v>
      </c>
      <c r="C41" s="14" t="s">
        <v>145</v>
      </c>
      <c r="D41" s="16">
        <v>9200</v>
      </c>
      <c r="E41" s="54">
        <v>8289.11</v>
      </c>
      <c r="F41" s="50">
        <f t="shared" si="0"/>
        <v>-910.889999999999</v>
      </c>
      <c r="G41" s="51">
        <f t="shared" si="1"/>
        <v>-0.0990097826086956</v>
      </c>
      <c r="H41" s="66"/>
    </row>
    <row r="42" ht="19.9" customHeight="1" spans="2:8">
      <c r="B42" s="14" t="s">
        <v>146</v>
      </c>
      <c r="C42" s="14" t="s">
        <v>147</v>
      </c>
      <c r="D42" s="16">
        <v>20</v>
      </c>
      <c r="E42" s="15">
        <v>50</v>
      </c>
      <c r="F42" s="50">
        <f t="shared" si="0"/>
        <v>30</v>
      </c>
      <c r="G42" s="51">
        <f t="shared" si="1"/>
        <v>1.5</v>
      </c>
      <c r="H42" s="4"/>
    </row>
    <row r="43" ht="19.9" customHeight="1" spans="1:8">
      <c r="A43" s="65"/>
      <c r="B43" s="14" t="s">
        <v>89</v>
      </c>
      <c r="C43" s="14" t="s">
        <v>90</v>
      </c>
      <c r="D43" s="16">
        <v>20</v>
      </c>
      <c r="E43" s="15">
        <v>50</v>
      </c>
      <c r="F43" s="50">
        <f t="shared" si="0"/>
        <v>30</v>
      </c>
      <c r="G43" s="51">
        <f t="shared" si="1"/>
        <v>1.5</v>
      </c>
      <c r="H43" s="66"/>
    </row>
    <row r="44" ht="19.9" customHeight="1" spans="1:8">
      <c r="A44" s="65"/>
      <c r="B44" s="53" t="s">
        <v>148</v>
      </c>
      <c r="C44" s="14" t="s">
        <v>149</v>
      </c>
      <c r="D44" s="16">
        <v>20</v>
      </c>
      <c r="E44" s="15">
        <v>50</v>
      </c>
      <c r="F44" s="50">
        <f t="shared" si="0"/>
        <v>30</v>
      </c>
      <c r="G44" s="51">
        <f t="shared" si="1"/>
        <v>1.5</v>
      </c>
      <c r="H44" s="66"/>
    </row>
    <row r="45" ht="19.9" customHeight="1" spans="1:8">
      <c r="A45" s="4"/>
      <c r="B45" s="18" t="s">
        <v>47</v>
      </c>
      <c r="C45" s="18"/>
      <c r="D45" s="68">
        <f>D42+D37+D26+D10</f>
        <v>9954.29</v>
      </c>
      <c r="E45" s="69">
        <v>32468.51</v>
      </c>
      <c r="F45" s="50">
        <f t="shared" si="0"/>
        <v>22514.22</v>
      </c>
      <c r="G45" s="51">
        <f t="shared" si="1"/>
        <v>2.26176050727877</v>
      </c>
      <c r="H45" s="4"/>
    </row>
    <row r="46" ht="8.5" customHeight="1" spans="1:8">
      <c r="A46" s="4"/>
      <c r="B46" s="70"/>
      <c r="C46" s="21"/>
      <c r="D46" s="21"/>
      <c r="E46" s="21"/>
      <c r="F46" s="58"/>
      <c r="G46" s="21"/>
      <c r="H46" s="23"/>
    </row>
    <row r="47" ht="14.3" customHeight="1" spans="1:8">
      <c r="A47" s="71"/>
      <c r="B47" s="24" t="s">
        <v>48</v>
      </c>
      <c r="C47" s="24"/>
      <c r="D47" s="24"/>
      <c r="E47" s="24"/>
      <c r="F47" s="59"/>
      <c r="G47" s="24"/>
      <c r="H47" s="25"/>
    </row>
    <row r="48" ht="14.3" customHeight="1" spans="1:8">
      <c r="A48" s="72"/>
      <c r="B48" s="26" t="s">
        <v>91</v>
      </c>
      <c r="C48" s="26"/>
      <c r="D48" s="26"/>
      <c r="E48" s="26"/>
      <c r="F48" s="61"/>
      <c r="G48" s="26"/>
      <c r="H48" s="27"/>
    </row>
  </sheetData>
  <autoFilter ref="A5:H45">
    <filterColumn colId="4">
      <filters>
        <filter val="50"/>
        <filter val="1,000.00"/>
        <filter val="1,100.00"/>
        <filter val="10,473.30"/>
        <filter val="32,468.51"/>
        <filter val="26.14"/>
        <filter val="4,160.75"/>
        <filter val="1,211.30"/>
        <filter val="21"/>
        <filter val="374.9"/>
        <filter val="8,289.11"/>
        <filter val="10,389.11"/>
        <filter val="32"/>
        <filter val="857.75"/>
        <filter val="7,509.47"/>
        <filter val="1,584.10"/>
        <filter val="139.41"/>
        <filter val="171.41"/>
        <filter val="812.43"/>
        <filter val="2,792.43"/>
        <filter val="5,300.15"/>
        <filter val="10,318.65"/>
        <filter val="11,529.95"/>
      </filters>
    </filterColumn>
    <extLst/>
  </autoFilter>
  <mergeCells count="14">
    <mergeCell ref="B2:G2"/>
    <mergeCell ref="F3:G3"/>
    <mergeCell ref="B4:C4"/>
    <mergeCell ref="E4:G4"/>
    <mergeCell ref="B45:C45"/>
    <mergeCell ref="B47:G47"/>
    <mergeCell ref="B48:G48"/>
    <mergeCell ref="A8:A9"/>
    <mergeCell ref="A12:A15"/>
    <mergeCell ref="A21:A22"/>
    <mergeCell ref="A30:A31"/>
    <mergeCell ref="A33:A36"/>
    <mergeCell ref="A39:A41"/>
    <mergeCell ref="D4:D5"/>
  </mergeCells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opLeftCell="A18" workbookViewId="0">
      <selection activeCell="B37" sqref="B37:G37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33.3416666666667" customWidth="1"/>
    <col min="4" max="5" width="15.625" customWidth="1"/>
    <col min="6" max="6" width="15.625" style="37" customWidth="1"/>
    <col min="7" max="7" width="15.625" customWidth="1"/>
    <col min="8" max="8" width="1.53333333333333" customWidth="1"/>
    <col min="9" max="9" width="9.76666666666667" customWidth="1"/>
  </cols>
  <sheetData>
    <row r="1" ht="15.8" customHeight="1" spans="1:8">
      <c r="A1" s="1"/>
      <c r="B1" s="2" t="s">
        <v>150</v>
      </c>
      <c r="C1" s="3"/>
      <c r="D1" s="3"/>
      <c r="E1" s="3"/>
      <c r="F1" s="38"/>
      <c r="G1" s="39"/>
      <c r="H1" s="1" t="s">
        <v>1</v>
      </c>
    </row>
    <row r="2" ht="19.9" customHeight="1" spans="1:8">
      <c r="A2" s="5"/>
      <c r="B2" s="40" t="s">
        <v>151</v>
      </c>
      <c r="C2" s="40"/>
      <c r="D2" s="40"/>
      <c r="E2" s="40"/>
      <c r="F2" s="41"/>
      <c r="G2" s="40"/>
      <c r="H2" s="5"/>
    </row>
    <row r="3" ht="17.05" customHeight="1" spans="1:8">
      <c r="A3" s="1"/>
      <c r="C3" s="42"/>
      <c r="D3" s="42"/>
      <c r="E3" s="42"/>
      <c r="F3" s="43" t="s">
        <v>3</v>
      </c>
      <c r="G3" s="44"/>
      <c r="H3" s="45"/>
    </row>
    <row r="4" ht="21.35" customHeight="1" spans="1:8">
      <c r="A4" s="1"/>
      <c r="B4" s="11" t="s">
        <v>6</v>
      </c>
      <c r="C4" s="11"/>
      <c r="D4" s="11" t="s">
        <v>7</v>
      </c>
      <c r="E4" s="11" t="s">
        <v>8</v>
      </c>
      <c r="F4" s="46"/>
      <c r="G4" s="11"/>
      <c r="H4" s="4"/>
    </row>
    <row r="5" ht="34.15" customHeight="1" spans="1:8">
      <c r="A5" s="1"/>
      <c r="B5" s="11" t="s">
        <v>34</v>
      </c>
      <c r="C5" s="11" t="s">
        <v>35</v>
      </c>
      <c r="D5" s="11"/>
      <c r="E5" s="11" t="s">
        <v>9</v>
      </c>
      <c r="F5" s="47" t="s">
        <v>10</v>
      </c>
      <c r="G5" s="48" t="s">
        <v>11</v>
      </c>
      <c r="H5" s="4"/>
    </row>
    <row r="6" ht="22" customHeight="1" spans="1:8">
      <c r="A6" s="1"/>
      <c r="B6" s="14" t="s">
        <v>152</v>
      </c>
      <c r="C6" s="14" t="s">
        <v>153</v>
      </c>
      <c r="D6" s="49">
        <v>85.66</v>
      </c>
      <c r="E6" s="15">
        <v>93.84</v>
      </c>
      <c r="F6" s="50">
        <f>E6-D6</f>
        <v>8.18000000000001</v>
      </c>
      <c r="G6" s="51">
        <f>F6/D6</f>
        <v>0.0954938127480739</v>
      </c>
      <c r="H6" s="52"/>
    </row>
    <row r="7" ht="22" customHeight="1" spans="1:8">
      <c r="A7" s="1"/>
      <c r="B7" s="53" t="s">
        <v>154</v>
      </c>
      <c r="C7" s="14" t="s">
        <v>155</v>
      </c>
      <c r="D7" s="49">
        <v>54</v>
      </c>
      <c r="E7" s="15">
        <v>68.64</v>
      </c>
      <c r="F7" s="50">
        <f t="shared" ref="F7:F34" si="0">E7-D7</f>
        <v>14.64</v>
      </c>
      <c r="G7" s="51">
        <f t="shared" ref="G7:G34" si="1">F7/D7</f>
        <v>0.271111111111111</v>
      </c>
      <c r="H7" s="52"/>
    </row>
    <row r="8" ht="22" customHeight="1" spans="1:8">
      <c r="A8" s="1"/>
      <c r="B8" s="53" t="s">
        <v>156</v>
      </c>
      <c r="C8" s="14" t="s">
        <v>157</v>
      </c>
      <c r="D8" s="49">
        <v>17.64</v>
      </c>
      <c r="E8" s="15">
        <v>11.79</v>
      </c>
      <c r="F8" s="50">
        <f t="shared" si="0"/>
        <v>-5.85</v>
      </c>
      <c r="G8" s="51">
        <f t="shared" si="1"/>
        <v>-0.331632653061225</v>
      </c>
      <c r="H8" s="52"/>
    </row>
    <row r="9" ht="22" customHeight="1" spans="1:8">
      <c r="A9" s="1"/>
      <c r="B9" s="53" t="s">
        <v>158</v>
      </c>
      <c r="C9" s="14" t="s">
        <v>159</v>
      </c>
      <c r="D9" s="49">
        <v>11.52</v>
      </c>
      <c r="E9" s="15">
        <v>11.42</v>
      </c>
      <c r="F9" s="50">
        <f t="shared" si="0"/>
        <v>-0.0999999999999996</v>
      </c>
      <c r="G9" s="51">
        <f t="shared" si="1"/>
        <v>-0.00868055555555552</v>
      </c>
      <c r="H9" s="52"/>
    </row>
    <row r="10" ht="22" customHeight="1" spans="1:8">
      <c r="A10" s="1"/>
      <c r="B10" s="53" t="s">
        <v>160</v>
      </c>
      <c r="C10" s="14" t="s">
        <v>161</v>
      </c>
      <c r="D10" s="49">
        <v>2.5</v>
      </c>
      <c r="E10" s="15">
        <v>2</v>
      </c>
      <c r="F10" s="50">
        <f t="shared" si="0"/>
        <v>-0.5</v>
      </c>
      <c r="G10" s="51">
        <f t="shared" si="1"/>
        <v>-0.2</v>
      </c>
      <c r="H10" s="52"/>
    </row>
    <row r="11" ht="22" customHeight="1" spans="2:8">
      <c r="B11" s="14" t="s">
        <v>162</v>
      </c>
      <c r="C11" s="14" t="s">
        <v>163</v>
      </c>
      <c r="D11" s="49">
        <v>335.74</v>
      </c>
      <c r="E11" s="54">
        <v>2215.47</v>
      </c>
      <c r="F11" s="50">
        <f t="shared" si="0"/>
        <v>1879.73</v>
      </c>
      <c r="G11" s="51">
        <f t="shared" si="1"/>
        <v>5.59876690296062</v>
      </c>
      <c r="H11" s="52"/>
    </row>
    <row r="12" ht="22" customHeight="1" spans="1:8">
      <c r="A12" s="1"/>
      <c r="B12" s="53" t="s">
        <v>164</v>
      </c>
      <c r="C12" s="14" t="s">
        <v>165</v>
      </c>
      <c r="D12" s="49">
        <v>143.34</v>
      </c>
      <c r="E12" s="15">
        <v>114.97</v>
      </c>
      <c r="F12" s="50">
        <f t="shared" si="0"/>
        <v>-28.37</v>
      </c>
      <c r="G12" s="51">
        <f t="shared" si="1"/>
        <v>-0.19792102692898</v>
      </c>
      <c r="H12" s="52"/>
    </row>
    <row r="13" ht="22" customHeight="1" spans="1:8">
      <c r="A13" s="1"/>
      <c r="B13" s="53" t="s">
        <v>166</v>
      </c>
      <c r="C13" s="14" t="s">
        <v>167</v>
      </c>
      <c r="D13" s="49">
        <v>5</v>
      </c>
      <c r="E13" s="15">
        <v>5</v>
      </c>
      <c r="F13" s="50">
        <f t="shared" si="0"/>
        <v>0</v>
      </c>
      <c r="G13" s="51">
        <f t="shared" si="1"/>
        <v>0</v>
      </c>
      <c r="H13" s="52"/>
    </row>
    <row r="14" ht="22" customHeight="1" spans="1:8">
      <c r="A14" s="1"/>
      <c r="B14" s="53" t="s">
        <v>168</v>
      </c>
      <c r="C14" s="14" t="s">
        <v>169</v>
      </c>
      <c r="D14" s="49">
        <v>67</v>
      </c>
      <c r="E14" s="54">
        <v>1543.02</v>
      </c>
      <c r="F14" s="50">
        <f t="shared" si="0"/>
        <v>1476.02</v>
      </c>
      <c r="G14" s="51">
        <f t="shared" si="1"/>
        <v>22.0301492537313</v>
      </c>
      <c r="H14" s="52"/>
    </row>
    <row r="15" ht="22" customHeight="1" spans="1:8">
      <c r="A15" s="1"/>
      <c r="B15" s="53" t="s">
        <v>170</v>
      </c>
      <c r="C15" s="14" t="s">
        <v>171</v>
      </c>
      <c r="D15" s="49">
        <v>48.4</v>
      </c>
      <c r="E15" s="15">
        <v>193.24</v>
      </c>
      <c r="F15" s="50">
        <f t="shared" si="0"/>
        <v>144.84</v>
      </c>
      <c r="G15" s="51">
        <f t="shared" si="1"/>
        <v>2.99256198347107</v>
      </c>
      <c r="H15" s="52"/>
    </row>
    <row r="16" ht="22" customHeight="1" spans="1:8">
      <c r="A16" s="1"/>
      <c r="B16" s="53" t="s">
        <v>172</v>
      </c>
      <c r="C16" s="14" t="s">
        <v>173</v>
      </c>
      <c r="D16" s="49">
        <v>72</v>
      </c>
      <c r="E16" s="15">
        <v>359.23</v>
      </c>
      <c r="F16" s="50">
        <f t="shared" si="0"/>
        <v>287.23</v>
      </c>
      <c r="G16" s="51">
        <f t="shared" si="1"/>
        <v>3.98930555555556</v>
      </c>
      <c r="H16" s="52"/>
    </row>
    <row r="17" ht="22" customHeight="1" spans="2:8">
      <c r="B17" s="14" t="s">
        <v>174</v>
      </c>
      <c r="C17" s="14" t="s">
        <v>175</v>
      </c>
      <c r="D17" s="54"/>
      <c r="E17" s="54">
        <v>9648.33</v>
      </c>
      <c r="F17" s="50">
        <f t="shared" si="0"/>
        <v>9648.33</v>
      </c>
      <c r="G17" s="51">
        <v>1</v>
      </c>
      <c r="H17" s="52"/>
    </row>
    <row r="18" ht="22" customHeight="1" spans="1:8">
      <c r="A18" s="1"/>
      <c r="B18" s="53" t="s">
        <v>176</v>
      </c>
      <c r="C18" s="14" t="s">
        <v>177</v>
      </c>
      <c r="D18" s="54"/>
      <c r="E18" s="54">
        <v>9268.33</v>
      </c>
      <c r="F18" s="50">
        <f t="shared" si="0"/>
        <v>9268.33</v>
      </c>
      <c r="G18" s="51">
        <v>1</v>
      </c>
      <c r="H18" s="52"/>
    </row>
    <row r="19" ht="22" customHeight="1" spans="1:8">
      <c r="A19" s="1"/>
      <c r="B19" s="53" t="s">
        <v>178</v>
      </c>
      <c r="C19" s="14" t="s">
        <v>179</v>
      </c>
      <c r="D19" s="16"/>
      <c r="E19" s="15">
        <v>380</v>
      </c>
      <c r="F19" s="50">
        <f t="shared" si="0"/>
        <v>380</v>
      </c>
      <c r="G19" s="51">
        <v>1</v>
      </c>
      <c r="H19" s="52"/>
    </row>
    <row r="20" ht="22" customHeight="1" spans="2:8">
      <c r="B20" s="14" t="s">
        <v>180</v>
      </c>
      <c r="C20" s="14" t="s">
        <v>181</v>
      </c>
      <c r="D20" s="15"/>
      <c r="E20" s="54">
        <v>4288.2</v>
      </c>
      <c r="F20" s="50">
        <f t="shared" si="0"/>
        <v>4288.2</v>
      </c>
      <c r="G20" s="51">
        <v>1</v>
      </c>
      <c r="H20" s="52"/>
    </row>
    <row r="21" ht="22" customHeight="1" spans="1:8">
      <c r="A21" s="1"/>
      <c r="B21" s="53" t="s">
        <v>182</v>
      </c>
      <c r="C21" s="14" t="s">
        <v>183</v>
      </c>
      <c r="D21" s="15"/>
      <c r="E21" s="15">
        <v>800</v>
      </c>
      <c r="F21" s="50">
        <f t="shared" si="0"/>
        <v>800</v>
      </c>
      <c r="G21" s="51">
        <v>1</v>
      </c>
      <c r="H21" s="52"/>
    </row>
    <row r="22" ht="22" customHeight="1" spans="1:8">
      <c r="A22" s="1"/>
      <c r="B22" s="53" t="s">
        <v>184</v>
      </c>
      <c r="C22" s="14" t="s">
        <v>177</v>
      </c>
      <c r="D22" s="16"/>
      <c r="E22" s="54">
        <v>3488.2</v>
      </c>
      <c r="F22" s="50">
        <f t="shared" si="0"/>
        <v>3488.2</v>
      </c>
      <c r="G22" s="51">
        <v>1</v>
      </c>
      <c r="H22" s="52"/>
    </row>
    <row r="23" ht="22" customHeight="1" spans="2:8">
      <c r="B23" s="14" t="s">
        <v>185</v>
      </c>
      <c r="C23" s="14" t="s">
        <v>186</v>
      </c>
      <c r="D23" s="15"/>
      <c r="E23" s="15">
        <v>80.36</v>
      </c>
      <c r="F23" s="50">
        <f t="shared" si="0"/>
        <v>80.36</v>
      </c>
      <c r="G23" s="51">
        <v>1</v>
      </c>
      <c r="H23" s="52"/>
    </row>
    <row r="24" ht="22" customHeight="1" spans="1:8">
      <c r="A24" s="1"/>
      <c r="B24" s="53" t="s">
        <v>187</v>
      </c>
      <c r="C24" s="14" t="s">
        <v>188</v>
      </c>
      <c r="D24" s="15"/>
      <c r="E24" s="15">
        <v>80.36</v>
      </c>
      <c r="F24" s="50">
        <f t="shared" si="0"/>
        <v>80.36</v>
      </c>
      <c r="G24" s="51">
        <v>1</v>
      </c>
      <c r="H24" s="52"/>
    </row>
    <row r="25" ht="22" customHeight="1" spans="2:8">
      <c r="B25" s="14" t="s">
        <v>189</v>
      </c>
      <c r="C25" s="14" t="s">
        <v>190</v>
      </c>
      <c r="D25" s="15"/>
      <c r="E25" s="15">
        <v>292.4</v>
      </c>
      <c r="F25" s="50">
        <f t="shared" si="0"/>
        <v>292.4</v>
      </c>
      <c r="G25" s="51">
        <v>1</v>
      </c>
      <c r="H25" s="52"/>
    </row>
    <row r="26" ht="22" customHeight="1" spans="1:8">
      <c r="A26" s="1"/>
      <c r="B26" s="53" t="s">
        <v>191</v>
      </c>
      <c r="C26" s="14" t="s">
        <v>192</v>
      </c>
      <c r="D26" s="15"/>
      <c r="E26" s="15">
        <v>1</v>
      </c>
      <c r="F26" s="50">
        <f t="shared" si="0"/>
        <v>1</v>
      </c>
      <c r="G26" s="51">
        <v>1</v>
      </c>
      <c r="H26" s="52"/>
    </row>
    <row r="27" ht="22" customHeight="1" spans="1:8">
      <c r="A27" s="1"/>
      <c r="B27" s="53" t="s">
        <v>193</v>
      </c>
      <c r="C27" s="14" t="s">
        <v>194</v>
      </c>
      <c r="D27" s="15"/>
      <c r="E27" s="15">
        <v>242.5</v>
      </c>
      <c r="F27" s="50">
        <f t="shared" si="0"/>
        <v>242.5</v>
      </c>
      <c r="G27" s="51">
        <v>1</v>
      </c>
      <c r="H27" s="52"/>
    </row>
    <row r="28" ht="22" customHeight="1" spans="1:8">
      <c r="A28" s="1"/>
      <c r="B28" s="53" t="s">
        <v>195</v>
      </c>
      <c r="C28" s="14" t="s">
        <v>196</v>
      </c>
      <c r="D28" s="15"/>
      <c r="E28" s="15">
        <v>48.9</v>
      </c>
      <c r="F28" s="50">
        <f t="shared" si="0"/>
        <v>48.9</v>
      </c>
      <c r="G28" s="51">
        <v>1</v>
      </c>
      <c r="H28" s="52"/>
    </row>
    <row r="29" ht="22" customHeight="1" spans="2:8">
      <c r="B29" s="14" t="s">
        <v>197</v>
      </c>
      <c r="C29" s="14" t="s">
        <v>198</v>
      </c>
      <c r="D29" s="49">
        <v>9220</v>
      </c>
      <c r="E29" s="54">
        <v>10439.11</v>
      </c>
      <c r="F29" s="50">
        <f t="shared" si="0"/>
        <v>1219.11</v>
      </c>
      <c r="G29" s="51">
        <f t="shared" si="1"/>
        <v>0.132224511930586</v>
      </c>
      <c r="H29" s="52"/>
    </row>
    <row r="30" ht="22" customHeight="1" spans="1:8">
      <c r="A30" s="1"/>
      <c r="B30" s="53" t="s">
        <v>199</v>
      </c>
      <c r="C30" s="14" t="s">
        <v>200</v>
      </c>
      <c r="D30" s="49">
        <v>9200</v>
      </c>
      <c r="E30" s="54">
        <v>10389.11</v>
      </c>
      <c r="F30" s="50">
        <f t="shared" si="0"/>
        <v>1189.11</v>
      </c>
      <c r="G30" s="51">
        <f t="shared" si="1"/>
        <v>0.129251086956522</v>
      </c>
      <c r="H30" s="52"/>
    </row>
    <row r="31" ht="22" customHeight="1" spans="1:8">
      <c r="A31" s="1"/>
      <c r="B31" s="53" t="s">
        <v>201</v>
      </c>
      <c r="C31" s="14" t="s">
        <v>202</v>
      </c>
      <c r="D31" s="49">
        <v>20</v>
      </c>
      <c r="E31" s="15">
        <v>50</v>
      </c>
      <c r="F31" s="50">
        <f t="shared" si="0"/>
        <v>30</v>
      </c>
      <c r="G31" s="51">
        <f t="shared" si="1"/>
        <v>1.5</v>
      </c>
      <c r="H31" s="52"/>
    </row>
    <row r="32" ht="22" customHeight="1" spans="2:8">
      <c r="B32" s="14" t="s">
        <v>203</v>
      </c>
      <c r="C32" s="14" t="s">
        <v>123</v>
      </c>
      <c r="D32" s="49">
        <v>312.89</v>
      </c>
      <c r="E32" s="54">
        <v>5410.81</v>
      </c>
      <c r="F32" s="50">
        <f t="shared" si="0"/>
        <v>5097.92</v>
      </c>
      <c r="G32" s="51">
        <f t="shared" si="1"/>
        <v>16.2930103231168</v>
      </c>
      <c r="H32" s="52"/>
    </row>
    <row r="33" ht="22" customHeight="1" spans="1:8">
      <c r="A33" s="1"/>
      <c r="B33" s="53" t="s">
        <v>204</v>
      </c>
      <c r="C33" s="14" t="s">
        <v>123</v>
      </c>
      <c r="D33" s="49">
        <v>312.89</v>
      </c>
      <c r="E33" s="54">
        <v>5410.81</v>
      </c>
      <c r="F33" s="50">
        <f t="shared" si="0"/>
        <v>5097.92</v>
      </c>
      <c r="G33" s="51">
        <f t="shared" si="1"/>
        <v>16.2930103231168</v>
      </c>
      <c r="H33" s="52"/>
    </row>
    <row r="34" ht="22" customHeight="1" spans="1:8">
      <c r="A34" s="17"/>
      <c r="B34" s="18" t="s">
        <v>47</v>
      </c>
      <c r="C34" s="18"/>
      <c r="D34" s="18">
        <f>D32+D29+D11+D6</f>
        <v>9954.29</v>
      </c>
      <c r="E34" s="55">
        <v>32468.51</v>
      </c>
      <c r="F34" s="56">
        <f t="shared" si="0"/>
        <v>22514.22</v>
      </c>
      <c r="G34" s="57">
        <f t="shared" si="1"/>
        <v>2.26176050727877</v>
      </c>
      <c r="H34" s="52"/>
    </row>
    <row r="35" ht="12.8" customHeight="1" spans="1:8">
      <c r="A35" s="21"/>
      <c r="B35" s="21" t="s">
        <v>1</v>
      </c>
      <c r="C35" s="21"/>
      <c r="D35" s="21"/>
      <c r="E35" s="21"/>
      <c r="F35" s="58"/>
      <c r="G35" s="21"/>
      <c r="H35" s="23"/>
    </row>
    <row r="36" ht="14.3" customHeight="1" spans="1:8">
      <c r="A36" s="33"/>
      <c r="B36" s="24" t="s">
        <v>48</v>
      </c>
      <c r="C36" s="24"/>
      <c r="D36" s="24"/>
      <c r="E36" s="24"/>
      <c r="F36" s="59"/>
      <c r="G36" s="24"/>
      <c r="H36" s="60"/>
    </row>
    <row r="37" ht="14.3" customHeight="1" spans="1:8">
      <c r="A37" s="35"/>
      <c r="B37" s="26" t="s">
        <v>205</v>
      </c>
      <c r="C37" s="26"/>
      <c r="D37" s="26"/>
      <c r="E37" s="26"/>
      <c r="F37" s="61"/>
      <c r="G37" s="26"/>
      <c r="H37" s="62"/>
    </row>
  </sheetData>
  <mergeCells count="14">
    <mergeCell ref="B2:G2"/>
    <mergeCell ref="F3:G3"/>
    <mergeCell ref="B4:C4"/>
    <mergeCell ref="E4:G4"/>
    <mergeCell ref="B34:C34"/>
    <mergeCell ref="B36:G36"/>
    <mergeCell ref="B37:G37"/>
    <mergeCell ref="A7:A10"/>
    <mergeCell ref="A12:A16"/>
    <mergeCell ref="A18:A19"/>
    <mergeCell ref="A21:A22"/>
    <mergeCell ref="A26:A28"/>
    <mergeCell ref="A30:A31"/>
    <mergeCell ref="D4:D5"/>
  </mergeCells>
  <pageMargins left="0.704999983310699" right="0.704999983310699" top="0.745000004768372" bottom="0.745000004768372" header="0.310000002384186" footer="0.310000002384186"/>
  <pageSetup paperSize="9" scale="7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13" sqref="B13:C13"/>
    </sheetView>
  </sheetViews>
  <sheetFormatPr defaultColWidth="10" defaultRowHeight="13.5" outlineLevelCol="2"/>
  <cols>
    <col min="1" max="1" width="1.53333333333333" customWidth="1"/>
    <col min="2" max="2" width="68.0333333333333" customWidth="1"/>
    <col min="3" max="3" width="16.4083333333333" style="28" customWidth="1"/>
    <col min="4" max="4" width="9.76666666666667" customWidth="1"/>
  </cols>
  <sheetData>
    <row r="1" ht="15.8" customHeight="1" spans="1:3">
      <c r="A1" s="1"/>
      <c r="B1" s="2" t="s">
        <v>206</v>
      </c>
      <c r="C1" s="29"/>
    </row>
    <row r="2" ht="22.6" customHeight="1" spans="1:3">
      <c r="A2" s="1"/>
      <c r="B2" s="30" t="s">
        <v>207</v>
      </c>
      <c r="C2" s="30"/>
    </row>
    <row r="3" ht="17.05" customHeight="1" spans="1:3">
      <c r="A3" s="1"/>
      <c r="C3" s="31" t="s">
        <v>3</v>
      </c>
    </row>
    <row r="4" ht="21.35" customHeight="1" spans="1:3">
      <c r="A4" s="1"/>
      <c r="B4" s="11" t="s">
        <v>6</v>
      </c>
      <c r="C4" s="12" t="s">
        <v>8</v>
      </c>
    </row>
    <row r="5" ht="34.15" customHeight="1" spans="1:3">
      <c r="A5" s="1"/>
      <c r="B5" s="11"/>
      <c r="C5" s="13"/>
    </row>
    <row r="6" ht="30" customHeight="1" spans="1:3">
      <c r="A6" s="1"/>
      <c r="B6" s="14" t="s">
        <v>58</v>
      </c>
      <c r="C6" s="15">
        <v>228</v>
      </c>
    </row>
    <row r="7" ht="30" customHeight="1" spans="1:3">
      <c r="A7" s="1"/>
      <c r="B7" s="14" t="s">
        <v>59</v>
      </c>
      <c r="C7" s="15">
        <v>20</v>
      </c>
    </row>
    <row r="8" ht="30" customHeight="1" spans="1:3">
      <c r="A8" s="1"/>
      <c r="B8" s="14" t="s">
        <v>60</v>
      </c>
      <c r="C8" s="15">
        <v>53</v>
      </c>
    </row>
    <row r="9" ht="30" customHeight="1" spans="1:3">
      <c r="A9" s="1"/>
      <c r="B9" s="14" t="s">
        <v>63</v>
      </c>
      <c r="C9" s="15">
        <v>208.7</v>
      </c>
    </row>
    <row r="10" ht="30" customHeight="1" spans="1:3">
      <c r="A10" s="1"/>
      <c r="B10" s="18" t="s">
        <v>47</v>
      </c>
      <c r="C10" s="19">
        <v>509.7</v>
      </c>
    </row>
    <row r="11" ht="8.5" customHeight="1" spans="1:3">
      <c r="A11" s="21"/>
      <c r="B11" s="22"/>
      <c r="C11" s="32"/>
    </row>
    <row r="12" ht="14.3" customHeight="1" spans="1:3">
      <c r="A12" s="33"/>
      <c r="B12" s="24" t="s">
        <v>48</v>
      </c>
      <c r="C12" s="34"/>
    </row>
    <row r="13" ht="14.3" customHeight="1" spans="1:3">
      <c r="A13" s="35"/>
      <c r="B13" s="26" t="s">
        <v>208</v>
      </c>
      <c r="C13" s="36"/>
    </row>
  </sheetData>
  <mergeCells count="6">
    <mergeCell ref="B2:C2"/>
    <mergeCell ref="B12:C12"/>
    <mergeCell ref="B13:C13"/>
    <mergeCell ref="A6:A9"/>
    <mergeCell ref="B4:B5"/>
    <mergeCell ref="C4:C5"/>
  </mergeCells>
  <pageMargins left="0.704999983310699" right="0.704999983310699" top="0.745000004768372" bottom="0.745000004768372" header="0.310000002384186" footer="0.31000000238418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B16" sqref="B16:C16"/>
    </sheetView>
  </sheetViews>
  <sheetFormatPr defaultColWidth="10" defaultRowHeight="13.5" outlineLevelCol="3"/>
  <cols>
    <col min="1" max="1" width="1.53333333333333" customWidth="1"/>
    <col min="2" max="2" width="52.375" customWidth="1"/>
    <col min="3" max="3" width="35.375" customWidth="1"/>
    <col min="4" max="4" width="1.53333333333333" customWidth="1"/>
    <col min="5" max="6" width="9.76666666666667" customWidth="1"/>
  </cols>
  <sheetData>
    <row r="1" ht="15.8" customHeight="1" spans="1:4">
      <c r="A1" s="1"/>
      <c r="B1" s="2" t="s">
        <v>209</v>
      </c>
      <c r="C1" s="3"/>
      <c r="D1" s="4" t="s">
        <v>1</v>
      </c>
    </row>
    <row r="2" ht="19.9" customHeight="1" spans="1:4">
      <c r="A2" s="5"/>
      <c r="B2" s="6" t="s">
        <v>210</v>
      </c>
      <c r="C2" s="6"/>
      <c r="D2" s="7"/>
    </row>
    <row r="3" ht="17.05" customHeight="1" spans="1:4">
      <c r="A3" s="1"/>
      <c r="B3" s="8"/>
      <c r="C3" s="9" t="s">
        <v>3</v>
      </c>
      <c r="D3" s="10"/>
    </row>
    <row r="4" ht="21.35" customHeight="1" spans="1:4">
      <c r="A4" s="1"/>
      <c r="B4" s="11" t="s">
        <v>211</v>
      </c>
      <c r="C4" s="12" t="s">
        <v>8</v>
      </c>
      <c r="D4" s="10"/>
    </row>
    <row r="5" ht="34.15" customHeight="1" spans="1:4">
      <c r="A5" s="1"/>
      <c r="B5" s="11"/>
      <c r="C5" s="13"/>
      <c r="D5" s="10"/>
    </row>
    <row r="6" ht="30" customHeight="1" spans="1:4">
      <c r="A6" s="1"/>
      <c r="B6" s="14" t="s">
        <v>212</v>
      </c>
      <c r="C6" s="15">
        <v>186.85</v>
      </c>
      <c r="D6" s="4"/>
    </row>
    <row r="7" ht="30" customHeight="1" spans="1:4">
      <c r="A7" s="1"/>
      <c r="B7" s="14" t="s">
        <v>213</v>
      </c>
      <c r="C7" s="15">
        <v>57.38</v>
      </c>
      <c r="D7" s="4"/>
    </row>
    <row r="8" ht="30" customHeight="1" spans="1:4">
      <c r="A8" s="1"/>
      <c r="B8" s="14" t="s">
        <v>214</v>
      </c>
      <c r="C8" s="16"/>
      <c r="D8" s="4"/>
    </row>
    <row r="9" ht="30" customHeight="1" spans="1:4">
      <c r="A9" s="1"/>
      <c r="B9" s="14" t="s">
        <v>215</v>
      </c>
      <c r="C9" s="15">
        <v>49.2</v>
      </c>
      <c r="D9" s="4"/>
    </row>
    <row r="10" ht="30" customHeight="1" spans="1:4">
      <c r="A10" s="1"/>
      <c r="B10" s="14" t="s">
        <v>216</v>
      </c>
      <c r="C10" s="15">
        <v>192.02</v>
      </c>
      <c r="D10" s="4"/>
    </row>
    <row r="11" ht="30" customHeight="1" spans="1:4">
      <c r="A11" s="1"/>
      <c r="B11" s="14" t="s">
        <v>217</v>
      </c>
      <c r="C11" s="16"/>
      <c r="D11" s="4"/>
    </row>
    <row r="12" ht="30" customHeight="1" spans="1:4">
      <c r="A12" s="1"/>
      <c r="B12" s="14" t="s">
        <v>218</v>
      </c>
      <c r="C12" s="15">
        <v>24.25</v>
      </c>
      <c r="D12" s="4"/>
    </row>
    <row r="13" ht="30" customHeight="1" spans="1:4">
      <c r="A13" s="17"/>
      <c r="B13" s="18" t="s">
        <v>219</v>
      </c>
      <c r="C13" s="19">
        <v>509.7</v>
      </c>
      <c r="D13" s="20"/>
    </row>
    <row r="14" ht="12.8" customHeight="1" spans="1:4">
      <c r="A14" s="21"/>
      <c r="B14" s="22"/>
      <c r="C14" s="21"/>
      <c r="D14" s="23"/>
    </row>
    <row r="15" ht="14.3" customHeight="1" spans="1:4">
      <c r="A15" s="24"/>
      <c r="B15" s="24" t="s">
        <v>48</v>
      </c>
      <c r="C15" s="24"/>
      <c r="D15" s="25"/>
    </row>
    <row r="16" ht="14.3" customHeight="1" spans="1:4">
      <c r="A16" s="26"/>
      <c r="B16" s="26" t="s">
        <v>208</v>
      </c>
      <c r="C16" s="26"/>
      <c r="D16" s="27"/>
    </row>
  </sheetData>
  <mergeCells count="6">
    <mergeCell ref="B2:C2"/>
    <mergeCell ref="B15:C15"/>
    <mergeCell ref="B16:C16"/>
    <mergeCell ref="A6:A12"/>
    <mergeCell ref="B4:B5"/>
    <mergeCell ref="C4:C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政府性基金预算收支预算总表</vt:lpstr>
      <vt:lpstr>政府性基金预算本级收入预算表</vt:lpstr>
      <vt:lpstr>政府性基金预算债务收入预算表</vt:lpstr>
      <vt:lpstr>政府性基金预算上级补助收入预算表</vt:lpstr>
      <vt:lpstr>政府性基金预算本级支出预算表</vt:lpstr>
      <vt:lpstr>政府性基金预算本级支出功能分类明细表</vt:lpstr>
      <vt:lpstr>政府性基金预算本级支出政府经济分类明细表</vt:lpstr>
      <vt:lpstr>政府性基金预算对下级的转移支付预算分项目表</vt:lpstr>
      <vt:lpstr>政府性基金预算对下级的转移支付预算分地区表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2026-01-04T16:21:00Z</dcterms:created>
  <dcterms:modified xsi:type="dcterms:W3CDTF">2026-01-20T05:32:03Z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FC843F1FE5D34BE3A421DF601A6022F9_13</vt:lpwstr>
  </property>
  <property fmtid="{D5CDD505-2E9C-101B-9397-08002B2CF9AE}" pid="3" name="KSOProductBuildVer">
    <vt:lpwstr>2052-11.1.0.15319</vt:lpwstr>
  </property>
</Properties>
</file>