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社保基金预算封面" sheetId="1" r:id="rId1"/>
    <sheet name="预算目录" sheetId="2" r:id="rId2"/>
    <sheet name="社预01-预算总表" sheetId="3" r:id="rId3"/>
    <sheet name="社预02-企业职工养老保险预算表" sheetId="4" r:id="rId4"/>
    <sheet name="社预03-城乡居民养老保险预算表" sheetId="5" r:id="rId5"/>
    <sheet name="社预04-机关事业单位养老保险预" sheetId="6" r:id="rId6"/>
    <sheet name="社预05-职工医疗保险预算表" sheetId="7" r:id="rId7"/>
    <sheet name="社预06-城乡居民医保预算表" sheetId="8" r:id="rId8"/>
    <sheet name="社预07-工伤保险预算表" sheetId="9" r:id="rId9"/>
    <sheet name="社预08-失业保险预算表" sheetId="10" r:id="rId10"/>
    <sheet name="社预09-长期护理保险基金收支预算表" sheetId="11" r:id="rId11"/>
    <sheet name="社预附01-财政对社会保险基金补" sheetId="12" r:id="rId12"/>
    <sheet name="社预附02-地方财政对企业职工养" sheetId="13" r:id="rId13"/>
    <sheet name="社预附03-基本养老保险基础资料" sheetId="14" r:id="rId14"/>
    <sheet name="社预附04-基本医疗保险基础资料" sheetId="15" r:id="rId15"/>
    <sheet name="社预附05-失业保险、工伤保险基" sheetId="16" r:id="rId16"/>
    <sheet name="社预附06-长期护理保险基础资料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<sst xmlns="http://schemas.openxmlformats.org/spreadsheetml/2006/main" count="965" uniqueCount="434">
  <si>
    <t>附件1</t>
  </si>
  <si>
    <t xml:space="preserve">    2026 年 社 会 保 险 基 金 预 算</t>
  </si>
  <si>
    <t>批准日期：</t>
  </si>
  <si>
    <t>年</t>
  </si>
  <si>
    <t>月</t>
  </si>
  <si>
    <t>日</t>
  </si>
  <si>
    <t xml:space="preserve">                </t>
  </si>
  <si>
    <t>财政厅（局）：</t>
  </si>
  <si>
    <t>人力资源社会保障厅（局）：</t>
  </si>
  <si>
    <t>医疗保障局：</t>
  </si>
  <si>
    <t>报送日期：</t>
  </si>
  <si>
    <t xml:space="preserve"> 日</t>
  </si>
  <si>
    <t xml:space="preserve">                 </t>
  </si>
  <si>
    <t>税务局：</t>
  </si>
  <si>
    <t>财政厅（局）负责人（章）：</t>
  </si>
  <si>
    <t>财务负责人（章）：</t>
  </si>
  <si>
    <t>经办人（章）：</t>
  </si>
  <si>
    <t>人力资源社会保障（厅）局负责人（章）：</t>
  </si>
  <si>
    <t>医疗保障局负责人（章）：</t>
  </si>
  <si>
    <t>税务局负责人（章）：</t>
  </si>
  <si>
    <t>社保费部门负责人（章）：</t>
  </si>
  <si>
    <t>目      录</t>
  </si>
  <si>
    <t>一、2026年社会保险基金收支预算总表...........................................................</t>
  </si>
  <si>
    <t>社预01表</t>
  </si>
  <si>
    <t>二、2026年企业职工基本养老保险基金收支预算表.........................................................</t>
  </si>
  <si>
    <t>社预02表</t>
  </si>
  <si>
    <t>三、2026年城乡居民基本养老保险基金收支预算表.........................................................</t>
  </si>
  <si>
    <t>社预03表</t>
  </si>
  <si>
    <t>四、2026年机关事业单位基本养老保险基金收支预算表...................................................</t>
  </si>
  <si>
    <t>社预04表</t>
  </si>
  <si>
    <t>五、2026年职工基本医疗保险(含生育保险)基金收支预算表.........................................................</t>
  </si>
  <si>
    <t>社预05表</t>
  </si>
  <si>
    <t>六、2026年城乡居民基本医疗保险基金收支预算表...................................................</t>
  </si>
  <si>
    <t>社预06表</t>
  </si>
  <si>
    <t>七、2026年工伤保险基金收支预算表...............................................</t>
  </si>
  <si>
    <t>社预07表</t>
  </si>
  <si>
    <t>八、2026年失业保险基金收支预算表.......................................................</t>
  </si>
  <si>
    <t>社预08表</t>
  </si>
  <si>
    <t>九、2026年长期护理保险基金收支预算表.......................................................</t>
  </si>
  <si>
    <t>社预09表</t>
  </si>
  <si>
    <t>十、2026年财政对社会保险基金补助情况表.....................................................</t>
  </si>
  <si>
    <t>社预附01表</t>
  </si>
  <si>
    <t>十一、2026年地方财政对企业职工基本养老保险基金补助情况构成表.....................</t>
  </si>
  <si>
    <t>社预附02表</t>
  </si>
  <si>
    <t>十二、2026年基本养老保险基础资料表.....................................................</t>
  </si>
  <si>
    <t>社预附03表</t>
  </si>
  <si>
    <t>十三、2026年基本医疗保险基础资料表.....................................................</t>
  </si>
  <si>
    <t>社预附04表</t>
  </si>
  <si>
    <t>十四、2026年失业保险、工伤保险基础资料表.....................................................</t>
  </si>
  <si>
    <t>社预附05表</t>
  </si>
  <si>
    <t>十五、2026年长期护理保险基础资料表.....................................................</t>
  </si>
  <si>
    <t>社预附06表</t>
  </si>
  <si>
    <t>2026年社会保险基金收支预算总表</t>
  </si>
  <si>
    <t>林芝市本级</t>
  </si>
  <si>
    <t>单位：元</t>
  </si>
  <si>
    <t>项        目</t>
  </si>
  <si>
    <t>合计</t>
  </si>
  <si>
    <t xml:space="preserve">企业职工基本
养老保险基金
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</si>
  <si>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</si>
  <si>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</si>
  <si>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</si>
  <si>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</si>
  <si>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</si>
  <si>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</si>
  <si>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长期护理保险基金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</si>
  <si>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</si>
  <si>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</si>
  <si>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</si>
  <si>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</si>
  <si>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</si>
  <si>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</si>
  <si>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</si>
  <si>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7.全国统筹调剂资金收入（省级专用）</t>
  </si>
  <si>
    <t xml:space="preserve">         8.全国统筹调剂资金收入（中央专用)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</si>
  <si>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</si>
  <si>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</si>
  <si>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</si>
  <si>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</si>
  <si>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4.全国统筹调剂资金支出（中央专用）</t>
  </si>
  <si>
    <t xml:space="preserve">         5.全国统筹调剂资金支出（省级专用）</t>
  </si>
  <si>
    <t>三、本年收支结余</t>
  </si>
  <si>
    <t>四、年末滚存结余</t>
  </si>
  <si>
    <t>第 1 页</t>
  </si>
  <si>
    <t>2026年企业职工基本养老保险基金收支预算表</t>
  </si>
  <si>
    <t>2025年执行数</t>
  </si>
  <si>
    <t>2026年预算数</t>
  </si>
  <si>
    <t>一、基本养老保险费收入</t>
  </si>
  <si>
    <t>一、基本养老金支出</t>
  </si>
  <si>
    <t>二、财政补贴收入</t>
  </si>
  <si>
    <t xml:space="preserve">    其中：离休金支出</t>
  </si>
  <si>
    <t xml:space="preserve">    其中：地方财政补贴</t>
  </si>
  <si>
    <t>二、医疗补助金支出</t>
  </si>
  <si>
    <t>三、利息收入</t>
  </si>
  <si>
    <t>三、丧葬补助金和抚恤金支出</t>
  </si>
  <si>
    <t>四、委托投资收益</t>
  </si>
  <si>
    <t>四、病残津贴支出</t>
  </si>
  <si>
    <t>五、转移收入</t>
  </si>
  <si>
    <t>五、转移支出</t>
  </si>
  <si>
    <t>六、其他收入</t>
  </si>
  <si>
    <t>六、其他支出</t>
  </si>
  <si>
    <t xml:space="preserve">    其中：滞纳金</t>
  </si>
  <si>
    <t>×</t>
  </si>
  <si>
    <t>七、本年收入小计</t>
  </si>
  <si>
    <t>七、本年支出小计</t>
  </si>
  <si>
    <t>八、上级补助收入</t>
  </si>
  <si>
    <t>八、补助下级支出</t>
  </si>
  <si>
    <t xml:space="preserve">    其中：全国统筹调剂资金
          收入(省级专用)</t>
  </si>
  <si>
    <t xml:space="preserve">    其中：全国统筹调剂资金
          支出(中央专用)</t>
  </si>
  <si>
    <t>九、下级上解收入</t>
  </si>
  <si>
    <t>九、上解上级支出</t>
  </si>
  <si>
    <t xml:space="preserve">    其中：全国统筹调剂资金
          收入(中央专用)</t>
  </si>
  <si>
    <t xml:space="preserve">    其中：全国统筹调剂资金
          支出(省级专用)</t>
  </si>
  <si>
    <t>十、本年收入合计</t>
  </si>
  <si>
    <t>十、本年支出合计</t>
  </si>
  <si>
    <t>十一、本年收支结余</t>
  </si>
  <si>
    <t>十一、上年结余</t>
  </si>
  <si>
    <t>十二、年末滚存结余</t>
  </si>
  <si>
    <t>总        计</t>
  </si>
  <si>
    <t>第 2 页</t>
  </si>
  <si>
    <t>2026年城乡居民基本养老保险基金收支预算表</t>
  </si>
  <si>
    <t>一、个人缴费收入</t>
  </si>
  <si>
    <t>一、基础养老金支出</t>
  </si>
  <si>
    <t xml:space="preserve">    其中：居民个人缴费收入</t>
  </si>
  <si>
    <t>二、个人账户养老金支出</t>
  </si>
  <si>
    <t xml:space="preserve">          被征地农民缴费补贴收入</t>
  </si>
  <si>
    <t>三、丧葬补助金支出</t>
  </si>
  <si>
    <t xml:space="preserve">          退捕渔民缴费补贴收入</t>
  </si>
  <si>
    <t>四、转移支出</t>
  </si>
  <si>
    <t xml:space="preserve">          财政为缴费困难群体代缴收入</t>
  </si>
  <si>
    <t>五、其他支出</t>
  </si>
  <si>
    <t xml:space="preserve">    其中：财政对基础养老金的补贴</t>
  </si>
  <si>
    <t xml:space="preserve">          财政对个人缴费的补贴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</si>
  <si>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</si>
  <si>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</si>
  <si>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</si>
  <si>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</si>
  <si>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</si>
  <si>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</si>
  <si>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六、本年支出小计</t>
  </si>
  <si>
    <t>九、上级补助收入</t>
  </si>
  <si>
    <t>七、补助下级支出</t>
  </si>
  <si>
    <t>十、下级上解收入</t>
  </si>
  <si>
    <t>八、上解上级支出</t>
  </si>
  <si>
    <t>十一、本年收入合计</t>
  </si>
  <si>
    <t>九、本年支出合计</t>
  </si>
  <si>
    <t>十、本年收支结余</t>
  </si>
  <si>
    <t>十二、上年结余</t>
  </si>
  <si>
    <t>十一、年末滚存结余</t>
  </si>
  <si>
    <t>第 3 页</t>
  </si>
  <si>
    <t>2026年机关事业单位基本养老保险基金收支预算表</t>
  </si>
  <si>
    <t xml:space="preserve">    其中：当期征缴收入</t>
  </si>
  <si>
    <t>二、转移支出</t>
  </si>
  <si>
    <t>三、其他支出</t>
  </si>
  <si>
    <t>四、转移收入</t>
  </si>
  <si>
    <t>五、其他收入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</si>
  <si>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</si>
  <si>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</si>
  <si>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</si>
  <si>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</si>
  <si>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</si>
  <si>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</si>
  <si>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</si>
  <si>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</si>
  <si>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</si>
  <si>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</si>
  <si>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</si>
  <si>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第 4 页</t>
  </si>
  <si>
    <t>2026年职工基本医疗保险(含生育保险)基金收支预算表</t>
  </si>
  <si>
    <t>小计</t>
  </si>
  <si>
    <t>基本医疗保险统筹基金(含单建统筹）</t>
  </si>
  <si>
    <t>基本医疗保险
个人账户基金</t>
  </si>
  <si>
    <t>一、基本医疗保险费收入</t>
  </si>
  <si>
    <t xml:space="preserve">    其中：单位缴费</t>
  </si>
  <si>
    <t xml:space="preserve">          个人缴费</t>
  </si>
  <si>
    <t>一、基本医疗保险待遇支出</t>
  </si>
  <si>
    <t xml:space="preserve">    其中: 住院费用支出</t>
  </si>
  <si>
    <t>　  　 　 门诊费用支出</t>
  </si>
  <si>
    <t xml:space="preserve">          生育医疗费用支出</t>
  </si>
  <si>
    <t xml:space="preserve">          生育津贴支出</t>
  </si>
  <si>
    <t xml:space="preserve">          其他待遇支出</t>
  </si>
  <si>
    <t>第 5 页</t>
  </si>
  <si>
    <t>2026年城乡居民基本医疗保险基金收支预算表</t>
  </si>
  <si>
    <t xml:space="preserve">    其中：集体扶持收入</t>
  </si>
  <si>
    <t xml:space="preserve">    其中：住院费用支出</t>
  </si>
  <si>
    <t xml:space="preserve">          城乡医疗救助资助收入</t>
  </si>
  <si>
    <t xml:space="preserve">          门诊费用支出</t>
  </si>
  <si>
    <t xml:space="preserve">          财政为困难人员代缴收入</t>
  </si>
  <si>
    <t>二、大病保险支出</t>
  </si>
  <si>
    <t xml:space="preserve">    其中：对城乡居民参保的补助</t>
  </si>
  <si>
    <t>四、其他收入</t>
  </si>
  <si>
    <t>五、本年收入小计</t>
  </si>
  <si>
    <t>六、上级补助收入</t>
  </si>
  <si>
    <t>七、下级上解收入</t>
  </si>
  <si>
    <t>八、本年收入合计</t>
  </si>
  <si>
    <t>九、上年结余</t>
  </si>
  <si>
    <t>第 6 页</t>
  </si>
  <si>
    <t>2026年工伤保险基金收支预算表</t>
  </si>
  <si>
    <t>一、工伤保险费收入</t>
  </si>
  <si>
    <t>一、工伤保险待遇支出</t>
  </si>
  <si>
    <t xml:space="preserve">    其中：工伤保险费-公务员工伤保险费收入</t>
  </si>
  <si>
    <t xml:space="preserve">     其中：工伤医疗待遇支出</t>
  </si>
  <si>
    <t xml:space="preserve">          职业伤害保障费收入（试点）</t>
  </si>
  <si>
    <t xml:space="preserve">           伤残待遇支出</t>
  </si>
  <si>
    <t xml:space="preserve">           工亡待遇支出</t>
  </si>
  <si>
    <t xml:space="preserve">           职业伤害保障待遇支出</t>
  </si>
  <si>
    <t>二、劳动能力鉴定支出</t>
  </si>
  <si>
    <t xml:space="preserve">     其中：职业伤害保障劳动能力鉴定支出</t>
  </si>
  <si>
    <t>三、工伤保险预防费用支出</t>
  </si>
  <si>
    <t>四、其他支出</t>
  </si>
  <si>
    <t xml:space="preserve">    其中：职业伤害保障委托承办费用支出</t>
  </si>
  <si>
    <t>五、本年支出小计</t>
  </si>
  <si>
    <t>六、补助下级支出</t>
  </si>
  <si>
    <t>七、上解上级支出</t>
  </si>
  <si>
    <t>八、本年支出合计</t>
  </si>
  <si>
    <t>九、本年收支结余</t>
  </si>
  <si>
    <t>十、年末滚存结余</t>
  </si>
  <si>
    <t>第 7 页</t>
  </si>
  <si>
    <t>2026年失业保险基金收支预算表</t>
  </si>
  <si>
    <t>一、失业保险费收入</t>
  </si>
  <si>
    <t>一、失业保险金支出</t>
  </si>
  <si>
    <t>二、基本医疗保险费（含生育保险费）支出</t>
  </si>
  <si>
    <t>四、职业培训和职业介绍补贴支出</t>
  </si>
  <si>
    <t>五、其他费用支出</t>
  </si>
  <si>
    <t xml:space="preserve">    其中：其他促进就业支出（东部7省、市）</t>
  </si>
  <si>
    <t xml:space="preserve">          农民合同制工人一次性生活补助</t>
  </si>
  <si>
    <t xml:space="preserve">          价格临时补贴</t>
  </si>
  <si>
    <t xml:space="preserve">          大龄领取失业保险金人员基本养老保险缴费支出</t>
  </si>
  <si>
    <t>六、稳定岗位补贴（稳岗返还）支出</t>
  </si>
  <si>
    <t>七、技能提升补贴支出</t>
  </si>
  <si>
    <t>八、转移支出</t>
  </si>
  <si>
    <t>九、其他支出</t>
  </si>
  <si>
    <t>十、本年支出小计</t>
  </si>
  <si>
    <t>十一、补助下级支出</t>
  </si>
  <si>
    <t>十二、上解上级支出</t>
  </si>
  <si>
    <t>十三、本年支出合计</t>
  </si>
  <si>
    <t>十四、本年收支结余</t>
  </si>
  <si>
    <t>十五、年末滚存结余</t>
  </si>
  <si>
    <t>第 8 页</t>
  </si>
  <si>
    <t>2026年长期护理保险基金收支预算表</t>
  </si>
  <si>
    <t>小    计</t>
  </si>
  <si>
    <t>职工参保人群</t>
  </si>
  <si>
    <t>居民参保人群</t>
  </si>
  <si>
    <t>一、长期护理保险费收入</t>
  </si>
  <si>
    <t>总      计</t>
  </si>
  <si>
    <t>一、长期护理保险待遇支出</t>
  </si>
  <si>
    <t xml:space="preserve">    其中：机构护理待遇支出</t>
  </si>
  <si>
    <t xml:space="preserve">          居家护理待遇支出</t>
  </si>
  <si>
    <t>二、其他支出</t>
  </si>
  <si>
    <t xml:space="preserve">    其中：委托经办管理服务费支出</t>
  </si>
  <si>
    <t xml:space="preserve">          失能等级评估费支出</t>
  </si>
  <si>
    <t>三、本年支出小计</t>
  </si>
  <si>
    <t>四、补助下级支出</t>
  </si>
  <si>
    <t>五、上解上级支出</t>
  </si>
  <si>
    <t>六、本年支出合计</t>
  </si>
  <si>
    <t>七、本年收支结余</t>
  </si>
  <si>
    <t>八、年末滚存结余</t>
  </si>
  <si>
    <t>第 9 页</t>
  </si>
  <si>
    <t>2026年财政对社会保险基金补助情况表</t>
  </si>
  <si>
    <t xml:space="preserve">项      目  </t>
  </si>
  <si>
    <t>企业职工基本养老保险基金</t>
  </si>
  <si>
    <t>城乡居民基本养老保险基金</t>
  </si>
  <si>
    <t>机关事业单位基本养老保险基金</t>
  </si>
  <si>
    <t>职工基本医疗保险（含生育保险）基金</t>
  </si>
  <si>
    <t>城乡居民基本医疗保险基金</t>
  </si>
  <si>
    <t>本年预算安排</t>
  </si>
  <si>
    <t xml:space="preserve">    一般公共预算科目和名称</t>
  </si>
  <si>
    <t>2082601财政对企业职工基本养老保险基金的补助</t>
  </si>
  <si>
    <t>2082602财政对城乡居民基本养老保险基金的补助</t>
  </si>
  <si>
    <t>2080507对机关事业单位基本养老保险基金的补助</t>
  </si>
  <si>
    <t>2101201财政对职工基本医疗保险基金的补助</t>
  </si>
  <si>
    <t>2101202财政对城乡居民基本医疗保险基金的补助</t>
  </si>
  <si>
    <t>2082702财政对工伤保险基金的补助</t>
  </si>
  <si>
    <t>2082701财政对失业保险基金的补助</t>
  </si>
  <si>
    <t>20827999其他财政对保险基金的补助</t>
  </si>
  <si>
    <t xml:space="preserve">    一般公共预算列支金额</t>
  </si>
  <si>
    <t xml:space="preserve">   （一）中央级</t>
  </si>
  <si>
    <t>　 （二）省级</t>
  </si>
  <si>
    <t>　 （三）地（市）级</t>
  </si>
  <si>
    <t>　 （四）县级</t>
  </si>
  <si>
    <t>第 10 页</t>
  </si>
  <si>
    <t>2026年地方财政对企业职工基本养老保险基金补助情况构成表</t>
  </si>
  <si>
    <t>金额</t>
  </si>
  <si>
    <t>一、合计</t>
  </si>
  <si>
    <t>（一）当年调整基本养老金支出补助</t>
  </si>
  <si>
    <t>（二）基金当期缺口补助</t>
  </si>
  <si>
    <t>（三）地方自行出台基金减收增支政策补助</t>
  </si>
  <si>
    <t>（四）其他补助</t>
  </si>
  <si>
    <t>二、省级</t>
  </si>
  <si>
    <t>三、地（市）级</t>
  </si>
  <si>
    <t>四、县级</t>
  </si>
  <si>
    <t>第 11 页</t>
  </si>
  <si>
    <t>2026年基本养老保险基础资料表</t>
  </si>
  <si>
    <t>单位</t>
  </si>
  <si>
    <t>一、企业职工基本养老保险</t>
  </si>
  <si>
    <t xml:space="preserve">       (2)本年补缴以前年度欠费</t>
  </si>
  <si>
    <t>元</t>
  </si>
  <si>
    <t xml:space="preserve">   (一)参保人数</t>
  </si>
  <si>
    <t>人</t>
  </si>
  <si>
    <t xml:space="preserve">       (3)本年新增欠费</t>
  </si>
  <si>
    <t>　     1.职工人数</t>
  </si>
  <si>
    <t xml:space="preserve">       (4)年末累计欠费</t>
  </si>
  <si>
    <t xml:space="preserve">         其中：个人身份参保</t>
  </si>
  <si>
    <t xml:space="preserve">     3.本年预缴以后年度基本养老保险费</t>
  </si>
  <si>
    <t>　　   2.离休人员</t>
  </si>
  <si>
    <t xml:space="preserve">     4.一次性补缴以前年度基本养老保险费</t>
  </si>
  <si>
    <t xml:space="preserve">       3.退休、退职人员</t>
  </si>
  <si>
    <t>二、城乡居民基本养老保险</t>
  </si>
  <si>
    <t xml:space="preserve">        (1)当年新增退休退职人员</t>
  </si>
  <si>
    <t xml:space="preserve">   (一)16-59周岁参保人数</t>
  </si>
  <si>
    <t xml:space="preserve"> 　     (2)当年死亡退休退职人员</t>
  </si>
  <si>
    <t xml:space="preserve">   (二)16-59周岁缴费人数</t>
  </si>
  <si>
    <t xml:space="preserve">   (二)缴费人数</t>
  </si>
  <si>
    <t xml:space="preserve">   (三)实际领取待遇人数</t>
  </si>
  <si>
    <t xml:space="preserve">       其中：个人身份缴费</t>
  </si>
  <si>
    <t xml:space="preserve">   (四)人均缴费水平</t>
  </si>
  <si>
    <t>元/年</t>
  </si>
  <si>
    <t xml:space="preserve">   (三)缴费基数总额</t>
  </si>
  <si>
    <t xml:space="preserve">   (五)人均财政对个人缴费补贴水平</t>
  </si>
  <si>
    <t xml:space="preserve">         其中：个人身份缴费基数总额</t>
  </si>
  <si>
    <t xml:space="preserve">  （六）人均养老金水平</t>
  </si>
  <si>
    <t>元/月</t>
  </si>
  <si>
    <t xml:space="preserve">   (四)缴费费率</t>
  </si>
  <si>
    <t>%</t>
  </si>
  <si>
    <t>三、机关事业单位基本养老保险</t>
  </si>
  <si>
    <t xml:space="preserve">       1.单位缴费费率</t>
  </si>
  <si>
    <t xml:space="preserve">       2.职工个人缴费费率</t>
  </si>
  <si>
    <t xml:space="preserve">   　  1.职工人数</t>
  </si>
  <si>
    <t xml:space="preserve">       3.以个人身份参保缴费费率</t>
  </si>
  <si>
    <t>　   　2.退休、退职人员</t>
  </si>
  <si>
    <t xml:space="preserve">   (五)人均缴费基数</t>
  </si>
  <si>
    <t xml:space="preserve">   (六)保险费缴纳情况</t>
  </si>
  <si>
    <t xml:space="preserve">       1.缴纳当年基本养老保险费</t>
  </si>
  <si>
    <t xml:space="preserve">       2.欠费情况</t>
  </si>
  <si>
    <t xml:space="preserve">       (1)上年末累计欠费</t>
  </si>
  <si>
    <t>四、统筹地区职工平均工资</t>
  </si>
  <si>
    <t>第 12 页</t>
  </si>
  <si>
    <t>2026年基本医疗保险基础资料表</t>
  </si>
  <si>
    <t>一、职工基本医疗保险</t>
  </si>
  <si>
    <t xml:space="preserve">               个人缴费</t>
  </si>
  <si>
    <t xml:space="preserve">    (一)参保人数</t>
  </si>
  <si>
    <t xml:space="preserve">        2.欠费情况</t>
  </si>
  <si>
    <t xml:space="preserve">        1.在职职工</t>
  </si>
  <si>
    <t xml:space="preserve">          (1)上年末累计欠费</t>
  </si>
  <si>
    <t xml:space="preserve">          其中：单建统筹</t>
  </si>
  <si>
    <t xml:space="preserve">          (2)本年补缴以前年度欠费</t>
  </si>
  <si>
    <t xml:space="preserve">        2.退休人员</t>
  </si>
  <si>
    <t xml:space="preserve">          (3)本年新增欠费</t>
  </si>
  <si>
    <t xml:space="preserve">             其中：单位欠费</t>
  </si>
  <si>
    <t xml:space="preserve">    (二)缴费人数</t>
  </si>
  <si>
    <t xml:space="preserve">                   个人欠费</t>
  </si>
  <si>
    <t xml:space="preserve">        其中：单建统筹缴费人数</t>
  </si>
  <si>
    <t xml:space="preserve">          (4)年末累计欠费</t>
  </si>
  <si>
    <t xml:space="preserve">    (三)缴费基数总额</t>
  </si>
  <si>
    <t xml:space="preserve">        3.本年预缴以后年度基本医疗保险费</t>
  </si>
  <si>
    <t xml:space="preserve">       1.统账结合</t>
  </si>
  <si>
    <t xml:space="preserve">        4.一次性补缴以前年度基本医疗保险费</t>
  </si>
  <si>
    <t xml:space="preserve">         （1）单位缴费</t>
  </si>
  <si>
    <t>二、城乡居民基本医疗保险</t>
  </si>
  <si>
    <t xml:space="preserve">         （2）个人缴费</t>
  </si>
  <si>
    <t xml:space="preserve">    (一)年末缴费人数</t>
  </si>
  <si>
    <t xml:space="preserve">        2.单建统筹</t>
  </si>
  <si>
    <t xml:space="preserve">    (二)缴费标准</t>
  </si>
  <si>
    <t xml:space="preserve">    (四)缴费费率</t>
  </si>
  <si>
    <t xml:space="preserve">        其中：个人缴费标准</t>
  </si>
  <si>
    <t xml:space="preserve">        1.单位缴费费率</t>
  </si>
  <si>
    <t xml:space="preserve">              财政补贴标准</t>
  </si>
  <si>
    <t xml:space="preserve">        2.个人缴费费率</t>
  </si>
  <si>
    <t xml:space="preserve">    (三)大病保险情况</t>
  </si>
  <si>
    <t xml:space="preserve">        3.单建统筹缴费费率</t>
  </si>
  <si>
    <t xml:space="preserve">        1.覆盖人数</t>
  </si>
  <si>
    <t xml:space="preserve">    (五)人均缴费工资基数</t>
  </si>
  <si>
    <t xml:space="preserve">        2.筹资标准</t>
  </si>
  <si>
    <t xml:space="preserve">    (六)保险费缴纳情况</t>
  </si>
  <si>
    <t xml:space="preserve">        3.本年筹资</t>
  </si>
  <si>
    <t xml:space="preserve">       1.缴纳当年基本医疗保险费</t>
  </si>
  <si>
    <t xml:space="preserve">        4.人均筹资水平</t>
  </si>
  <si>
    <t xml:space="preserve">         其中：单位缴费</t>
  </si>
  <si>
    <t>第 13 页</t>
  </si>
  <si>
    <t>2026年失业保险、工伤保险基础资料表</t>
  </si>
  <si>
    <t>一、失业保险</t>
  </si>
  <si>
    <t xml:space="preserve">    其中：按工资缴费参保人数</t>
  </si>
  <si>
    <t xml:space="preserve">          职业伤害保障参保人数（试点）</t>
  </si>
  <si>
    <t xml:space="preserve">        其中：农民合同制工人参保人数</t>
  </si>
  <si>
    <t xml:space="preserve">    其中：按工资缴费人数</t>
  </si>
  <si>
    <t xml:space="preserve">        1.单位</t>
  </si>
  <si>
    <t xml:space="preserve">        2.个人</t>
  </si>
  <si>
    <t xml:space="preserve">    (六)缴纳当年工伤保险费</t>
  </si>
  <si>
    <t xml:space="preserve">        其中：按缴费基数缴纳的工伤保险费</t>
  </si>
  <si>
    <t xml:space="preserve">    (六)全年领取失业保险金人月数</t>
  </si>
  <si>
    <t>人月</t>
  </si>
  <si>
    <t xml:space="preserve">    （七）享受工伤保险待遇全年累计人数</t>
  </si>
  <si>
    <t xml:space="preserve">    (七)代缴基本医疗保险费（含生育保险费）人月数</t>
  </si>
  <si>
    <t xml:space="preserve">    1.享受工伤医疗待遇全年累计人数</t>
  </si>
  <si>
    <t xml:space="preserve">    (八)享受稳定岗位补贴（稳岗返还）企业参加失业保险人数</t>
  </si>
  <si>
    <t xml:space="preserve">    2.享受伤残待遇全年累计人数</t>
  </si>
  <si>
    <t xml:space="preserve">    (九)享受技能提升补贴人数</t>
  </si>
  <si>
    <t xml:space="preserve">    3.领取丧葬补助金和一次性工亡补助金全年累计人数</t>
  </si>
  <si>
    <t>二、工伤保险</t>
  </si>
  <si>
    <t xml:space="preserve">    4.领取供养亲属抚恤金全年累计人数</t>
  </si>
  <si>
    <t xml:space="preserve">    5.享受职业伤害保障待遇全年累计人数</t>
  </si>
  <si>
    <t>第 14 页</t>
  </si>
  <si>
    <t>2026年长期护理保险基础资料表</t>
  </si>
  <si>
    <t xml:space="preserve">项      目 </t>
  </si>
  <si>
    <t>一、参保人数</t>
  </si>
  <si>
    <t xml:space="preserve">    上年度农村居民人均可支配收入</t>
  </si>
  <si>
    <t>元/人/年</t>
  </si>
  <si>
    <t xml:space="preserve">    （一）职工参保人群参保人数</t>
  </si>
  <si>
    <t>四、职工参保人群筹资费率</t>
  </si>
  <si>
    <t xml:space="preserve">      其中：在职职工</t>
  </si>
  <si>
    <t xml:space="preserve">    1.在职职工筹资费率</t>
  </si>
  <si>
    <t xml:space="preserve">            退休人员</t>
  </si>
  <si>
    <t xml:space="preserve">      其中：单位缴费费率</t>
  </si>
  <si>
    <t xml:space="preserve">    （二）居民参保人群参保人数</t>
  </si>
  <si>
    <t xml:space="preserve">            个人缴费费率</t>
  </si>
  <si>
    <t xml:space="preserve">      其中：18岁以下参保人数</t>
  </si>
  <si>
    <t xml:space="preserve">     2.退休人员缴费费率</t>
  </si>
  <si>
    <t xml:space="preserve">            城镇地区18岁及以上参保人数
           （仅分类缴费地区填报）</t>
  </si>
  <si>
    <t>五、居民参保人群筹资费率</t>
  </si>
  <si>
    <t xml:space="preserve">            农村地区18岁及以上参保人数             （仅分类缴费地区填报）</t>
  </si>
  <si>
    <t xml:space="preserve">    其中：财政补助费率</t>
  </si>
  <si>
    <t>二、职工参保人群人均缴费基数</t>
  </si>
  <si>
    <t xml:space="preserve">          城镇地区个人缴费费率             （仅分类缴费地区填报）</t>
  </si>
  <si>
    <t xml:space="preserve">    1.在职职工人均缴费基数</t>
  </si>
  <si>
    <t xml:space="preserve">          农村地区个人缴费费率             （仅分类缴费地区填报）</t>
  </si>
  <si>
    <t xml:space="preserve">    2.退休人员人均缴费基数</t>
  </si>
  <si>
    <t>六、享受待遇人数</t>
  </si>
  <si>
    <t>三、居民参保人群人均缴费基数</t>
  </si>
  <si>
    <t xml:space="preserve">    1.职工参保人群享受待遇人数</t>
  </si>
  <si>
    <t xml:space="preserve">    上年度城乡居民人均可支配收入</t>
  </si>
  <si>
    <t xml:space="preserve">    2.居民参保人群享受待遇人数</t>
  </si>
  <si>
    <t xml:space="preserve">    上年度城镇居民人均可支配收入</t>
  </si>
  <si>
    <t>七、由基金支付评估费的评估人次数</t>
  </si>
  <si>
    <t>人次</t>
  </si>
  <si>
    <t>第 15 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</si>
</sst>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\-#,##0;;"/>
    <numFmt numFmtId="177" formatCode="#,##0.00_ ;\-#,##0.00;;"/>
    <numFmt numFmtId="178" formatCode="#,##0.00_ ;\-#,##0.00"/>
    <numFmt numFmtId="179" formatCode="#,##0_ ;\-#,##0"/>
    <numFmt numFmtId="180" formatCode="0_ ;\-0;;"/>
  </numFmts>
  <fonts count="43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29"/>
      <color indexed="8"/>
      <name val="宋体"/>
      <charset val="1"/>
    </font>
    <font>
      <sz val="29"/>
      <name val="宋体"/>
      <charset val="1"/>
    </font>
    <font>
      <sz val="12"/>
      <color indexed="8"/>
      <name val="宋体"/>
      <charset val="1"/>
    </font>
    <font>
      <sz val="11"/>
      <color indexed="8"/>
      <name val="宋体"/>
      <charset val="1"/>
    </font>
    <font>
      <b/>
      <sz val="12"/>
      <color indexed="8"/>
      <name val="宋体"/>
      <charset val="1"/>
    </font>
    <font>
      <sz val="12"/>
      <name val="宋体"/>
      <charset val="1"/>
    </font>
    <font>
      <sz val="10"/>
      <name val="宋体"/>
      <charset val="1"/>
    </font>
    <font>
      <sz val="29"/>
      <color indexed="8"/>
      <name val="宋体"/>
      <charset val="1"/>
    </font>
    <font>
      <sz val="10"/>
      <color indexed="8"/>
      <name val="宋体"/>
      <charset val="1"/>
    </font>
    <font>
      <sz val="12"/>
      <color indexed="8"/>
      <name val="Arial"/>
      <charset val="1"/>
    </font>
    <font>
      <b/>
      <sz val="26"/>
      <color indexed="8"/>
      <name val="宋体"/>
      <charset val="1"/>
    </font>
    <font>
      <sz val="9"/>
      <color indexed="8"/>
      <name val="Arial"/>
      <charset val="1"/>
    </font>
    <font>
      <b/>
      <sz val="17"/>
      <color indexed="8"/>
      <name val="华文中宋"/>
      <charset val="1"/>
    </font>
    <font>
      <b/>
      <sz val="10"/>
      <name val="宋体"/>
      <charset val="1"/>
    </font>
    <font>
      <sz val="18"/>
      <color indexed="8"/>
      <name val="华文中宋"/>
      <charset val="1"/>
    </font>
    <font>
      <b/>
      <sz val="32"/>
      <color indexed="8"/>
      <name val="宋体"/>
      <charset val="1"/>
    </font>
    <font>
      <sz val="43"/>
      <color indexed="8"/>
      <name val="黑体"/>
      <charset val="1"/>
    </font>
    <font>
      <b/>
      <sz val="27"/>
      <color indexed="8"/>
      <name val="宋体"/>
      <charset val="1"/>
    </font>
    <font>
      <b/>
      <sz val="43"/>
      <color indexed="8"/>
      <name val="宋体"/>
      <charset val="1"/>
    </font>
    <font>
      <sz val="19"/>
      <color indexed="8"/>
      <name val="宋体"/>
      <charset val="1"/>
    </font>
    <font>
      <sz val="23"/>
      <color indexed="8"/>
      <name val="宋体"/>
      <charset val="1"/>
    </font>
    <font>
      <sz val="10"/>
      <color indexed="12"/>
      <name val="宋体"/>
      <charset val="1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3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37" applyNumberFormat="0" applyAlignment="0" applyProtection="0">
      <alignment vertical="center"/>
    </xf>
    <xf numFmtId="0" fontId="33" fillId="7" borderId="38" applyNumberFormat="0" applyAlignment="0" applyProtection="0">
      <alignment vertical="center"/>
    </xf>
    <xf numFmtId="0" fontId="34" fillId="7" borderId="37" applyNumberFormat="0" applyAlignment="0" applyProtection="0">
      <alignment vertical="center"/>
    </xf>
    <xf numFmtId="0" fontId="35" fillId="8" borderId="39" applyNumberFormat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37" fillId="0" borderId="41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0" fillId="0" borderId="0"/>
  </cellStyleXfs>
  <cellXfs count="231">
    <xf numFmtId="0" fontId="0" fillId="0" borderId="0" xfId="49"/>
    <xf numFmtId="0" fontId="1" fillId="0" borderId="0" xfId="49" applyFont="1" applyFill="1"/>
    <xf numFmtId="0" fontId="2" fillId="2" borderId="0" xfId="49" applyFont="1" applyFill="1" applyAlignment="1">
      <alignment horizontal="center" vertical="center"/>
    </xf>
    <xf numFmtId="0" fontId="3" fillId="2" borderId="0" xfId="49" applyFont="1" applyFill="1"/>
    <xf numFmtId="49" fontId="4" fillId="2" borderId="1" xfId="49" applyNumberFormat="1" applyFont="1" applyFill="1" applyBorder="1" applyAlignment="1">
      <alignment horizontal="left" vertical="center" wrapText="1"/>
    </xf>
    <xf numFmtId="0" fontId="5" fillId="2" borderId="1" xfId="49" applyFont="1" applyFill="1" applyBorder="1" applyAlignment="1">
      <alignment vertical="center"/>
    </xf>
    <xf numFmtId="0" fontId="5" fillId="2" borderId="1" xfId="49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right" vertical="center"/>
    </xf>
    <xf numFmtId="0" fontId="4" fillId="2" borderId="1" xfId="49" applyFont="1" applyFill="1" applyBorder="1" applyAlignment="1">
      <alignment horizontal="right" vertical="center"/>
    </xf>
    <xf numFmtId="0" fontId="6" fillId="2" borderId="2" xfId="49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vertical="center"/>
    </xf>
    <xf numFmtId="0" fontId="4" fillId="2" borderId="2" xfId="49" applyFont="1" applyFill="1" applyBorder="1" applyAlignment="1">
      <alignment horizontal="center" vertical="center"/>
    </xf>
    <xf numFmtId="176" fontId="4" fillId="3" borderId="2" xfId="49" applyNumberFormat="1" applyFont="1" applyFill="1" applyBorder="1" applyAlignment="1">
      <alignment horizontal="right" vertical="center"/>
    </xf>
    <xf numFmtId="177" fontId="4" fillId="2" borderId="2" xfId="49" applyNumberFormat="1" applyFont="1" applyFill="1" applyBorder="1" applyAlignment="1">
      <alignment horizontal="right" vertical="center"/>
    </xf>
    <xf numFmtId="176" fontId="4" fillId="2" borderId="2" xfId="49" applyNumberFormat="1" applyFont="1" applyFill="1" applyBorder="1" applyAlignment="1">
      <alignment horizontal="right" vertical="center"/>
    </xf>
    <xf numFmtId="177" fontId="4" fillId="3" borderId="2" xfId="49" applyNumberFormat="1" applyFont="1" applyFill="1" applyBorder="1" applyAlignment="1">
      <alignment horizontal="right" vertical="center"/>
    </xf>
    <xf numFmtId="0" fontId="4" fillId="2" borderId="2" xfId="49" applyFont="1" applyFill="1" applyBorder="1" applyAlignment="1">
      <alignment vertical="center" wrapText="1"/>
    </xf>
    <xf numFmtId="0" fontId="4" fillId="2" borderId="2" xfId="49" applyFont="1" applyFill="1" applyBorder="1" applyAlignment="1">
      <alignment horizontal="left" vertical="center"/>
    </xf>
    <xf numFmtId="0" fontId="4" fillId="2" borderId="0" xfId="49" applyFont="1" applyFill="1"/>
    <xf numFmtId="0" fontId="4" fillId="2" borderId="3" xfId="49" applyFont="1" applyFill="1" applyBorder="1" applyAlignment="1">
      <alignment horizontal="right" vertical="center"/>
    </xf>
    <xf numFmtId="178" fontId="4" fillId="2" borderId="2" xfId="49" applyNumberFormat="1" applyFont="1" applyFill="1" applyBorder="1" applyAlignment="1">
      <alignment horizontal="right" vertical="center"/>
    </xf>
    <xf numFmtId="178" fontId="4" fillId="3" borderId="2" xfId="49" applyNumberFormat="1" applyFont="1" applyFill="1" applyBorder="1" applyAlignment="1">
      <alignment horizontal="right" vertical="center"/>
    </xf>
    <xf numFmtId="179" fontId="4" fillId="3" borderId="2" xfId="49" applyNumberFormat="1" applyFont="1" applyFill="1" applyBorder="1" applyAlignment="1">
      <alignment horizontal="right" vertical="center"/>
    </xf>
    <xf numFmtId="179" fontId="4" fillId="2" borderId="2" xfId="49" applyNumberFormat="1" applyFont="1" applyFill="1" applyBorder="1" applyAlignment="1">
      <alignment horizontal="right" vertical="center"/>
    </xf>
    <xf numFmtId="0" fontId="4" fillId="2" borderId="1" xfId="49" applyFont="1" applyFill="1" applyBorder="1" applyAlignment="1">
      <alignment vertical="center"/>
    </xf>
    <xf numFmtId="0" fontId="4" fillId="2" borderId="2" xfId="49" applyFont="1" applyFill="1" applyBorder="1" applyAlignment="1">
      <alignment horizontal="center" vertical="center" wrapText="1"/>
    </xf>
    <xf numFmtId="177" fontId="4" fillId="4" borderId="2" xfId="49" applyNumberFormat="1" applyFont="1" applyFill="1" applyBorder="1" applyAlignment="1">
      <alignment horizontal="right" vertical="center"/>
    </xf>
    <xf numFmtId="0" fontId="4" fillId="2" borderId="2" xfId="49" applyFont="1" applyFill="1" applyBorder="1" applyAlignment="1">
      <alignment horizontal="left" vertical="center" wrapText="1"/>
    </xf>
    <xf numFmtId="0" fontId="5" fillId="2" borderId="0" xfId="49" applyFont="1" applyFill="1"/>
    <xf numFmtId="0" fontId="5" fillId="2" borderId="0" xfId="49" applyFont="1" applyFill="1" applyAlignment="1">
      <alignment horizontal="center"/>
    </xf>
    <xf numFmtId="0" fontId="5" fillId="2" borderId="0" xfId="49" applyFont="1" applyFill="1" applyAlignment="1">
      <alignment horizontal="center" vertical="center"/>
    </xf>
    <xf numFmtId="0" fontId="7" fillId="2" borderId="0" xfId="49" applyFont="1" applyFill="1"/>
    <xf numFmtId="0" fontId="8" fillId="2" borderId="0" xfId="49" applyFont="1" applyFill="1"/>
    <xf numFmtId="176" fontId="4" fillId="4" borderId="2" xfId="49" applyNumberFormat="1" applyFont="1" applyFill="1" applyBorder="1" applyAlignment="1">
      <alignment horizontal="right" vertical="center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right" vertical="center"/>
    </xf>
    <xf numFmtId="0" fontId="2" fillId="2" borderId="0" xfId="49" applyFont="1" applyFill="1" applyAlignment="1">
      <alignment horizontal="center" vertical="center" wrapText="1"/>
    </xf>
    <xf numFmtId="0" fontId="9" fillId="2" borderId="0" xfId="49" applyFont="1" applyFill="1"/>
    <xf numFmtId="0" fontId="4" fillId="2" borderId="1" xfId="49" applyFont="1" applyFill="1" applyBorder="1" applyAlignment="1">
      <alignment horizontal="left" vertical="center" wrapText="1"/>
    </xf>
    <xf numFmtId="0" fontId="10" fillId="2" borderId="1" xfId="49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11" fillId="2" borderId="0" xfId="49" applyFont="1" applyFill="1"/>
    <xf numFmtId="0" fontId="1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vertical="center"/>
    </xf>
    <xf numFmtId="0" fontId="13" fillId="2" borderId="0" xfId="49" applyFont="1" applyFill="1"/>
    <xf numFmtId="0" fontId="5" fillId="2" borderId="0" xfId="49" applyFont="1" applyFill="1" applyAlignment="1">
      <alignment horizontal="right" vertical="center"/>
    </xf>
    <xf numFmtId="177" fontId="4" fillId="4" borderId="2" xfId="49" applyNumberFormat="1" applyFont="1" applyFill="1" applyBorder="1" applyAlignment="1">
      <alignment horizontal="center" vertical="center"/>
    </xf>
    <xf numFmtId="177" fontId="4" fillId="2" borderId="2" xfId="49" applyNumberFormat="1" applyFont="1" applyFill="1" applyBorder="1" applyAlignment="1">
      <alignment horizontal="right" vertical="center" wrapText="1"/>
    </xf>
    <xf numFmtId="0" fontId="4" fillId="2" borderId="0" xfId="49" applyFont="1" applyFill="1" applyAlignment="1">
      <alignment vertical="center"/>
    </xf>
    <xf numFmtId="0" fontId="6" fillId="2" borderId="0" xfId="49" applyFont="1" applyFill="1" applyAlignment="1">
      <alignment horizontal="center" vertical="center"/>
    </xf>
    <xf numFmtId="0" fontId="4" fillId="2" borderId="4" xfId="49" applyFont="1" applyFill="1" applyBorder="1" applyAlignment="1">
      <alignment vertical="center"/>
    </xf>
    <xf numFmtId="0" fontId="4" fillId="2" borderId="4" xfId="49" applyFont="1" applyFill="1" applyBorder="1" applyAlignment="1">
      <alignment horizontal="right" vertical="center"/>
    </xf>
    <xf numFmtId="0" fontId="6" fillId="2" borderId="5" xfId="49" applyFont="1" applyFill="1" applyBorder="1" applyAlignment="1">
      <alignment horizontal="center" vertical="center"/>
    </xf>
    <xf numFmtId="0" fontId="6" fillId="2" borderId="6" xfId="49" applyFont="1" applyFill="1" applyBorder="1" applyAlignment="1">
      <alignment horizontal="center" vertical="center"/>
    </xf>
    <xf numFmtId="0" fontId="7" fillId="2" borderId="1" xfId="49" applyFont="1" applyFill="1" applyBorder="1"/>
    <xf numFmtId="0" fontId="7" fillId="2" borderId="7" xfId="49" applyFont="1" applyFill="1" applyBorder="1"/>
    <xf numFmtId="0" fontId="6" fillId="2" borderId="8" xfId="49" applyFont="1" applyFill="1" applyBorder="1" applyAlignment="1">
      <alignment horizontal="center" vertical="center"/>
    </xf>
    <xf numFmtId="0" fontId="7" fillId="2" borderId="8" xfId="49" applyFont="1" applyFill="1" applyBorder="1"/>
    <xf numFmtId="0" fontId="13" fillId="2" borderId="9" xfId="49" applyFont="1" applyFill="1" applyBorder="1"/>
    <xf numFmtId="0" fontId="7" fillId="2" borderId="10" xfId="49" applyFont="1" applyFill="1" applyBorder="1"/>
    <xf numFmtId="0" fontId="6" fillId="2" borderId="11" xfId="49" applyFont="1" applyFill="1" applyBorder="1" applyAlignment="1">
      <alignment horizontal="center" vertical="center"/>
    </xf>
    <xf numFmtId="0" fontId="6" fillId="2" borderId="11" xfId="49" applyFont="1" applyFill="1" applyBorder="1" applyAlignment="1">
      <alignment horizontal="center" vertical="center" wrapText="1"/>
    </xf>
    <xf numFmtId="0" fontId="10" fillId="2" borderId="0" xfId="49" applyFont="1" applyFill="1"/>
    <xf numFmtId="0" fontId="10" fillId="2" borderId="0" xfId="49" applyFont="1" applyFill="1" applyAlignment="1">
      <alignment horizontal="center" wrapText="1"/>
    </xf>
    <xf numFmtId="177" fontId="4" fillId="4" borderId="12" xfId="49" applyNumberFormat="1" applyFont="1" applyFill="1" applyBorder="1" applyAlignment="1">
      <alignment horizontal="right" vertical="center"/>
    </xf>
    <xf numFmtId="178" fontId="4" fillId="2" borderId="13" xfId="49" applyNumberFormat="1" applyFont="1" applyFill="1" applyBorder="1" applyAlignment="1">
      <alignment horizontal="right" vertical="center"/>
    </xf>
    <xf numFmtId="49" fontId="2" fillId="2" borderId="0" xfId="49" applyNumberFormat="1" applyFont="1" applyFill="1" applyAlignment="1">
      <alignment horizontal="center" vertical="center"/>
    </xf>
    <xf numFmtId="49" fontId="4" fillId="2" borderId="0" xfId="49" applyNumberFormat="1" applyFont="1" applyFill="1" applyAlignment="1">
      <alignment horizontal="center" vertical="center"/>
    </xf>
    <xf numFmtId="49" fontId="4" fillId="2" borderId="0" xfId="49" applyNumberFormat="1" applyFont="1" applyFill="1" applyAlignment="1">
      <alignment horizontal="right" vertical="center"/>
    </xf>
    <xf numFmtId="49" fontId="4" fillId="2" borderId="1" xfId="49" applyNumberFormat="1" applyFont="1" applyFill="1" applyBorder="1" applyAlignment="1">
      <alignment vertical="center"/>
    </xf>
    <xf numFmtId="49" fontId="4" fillId="2" borderId="1" xfId="49" applyNumberFormat="1" applyFont="1" applyFill="1" applyBorder="1" applyAlignment="1">
      <alignment horizontal="right" vertical="center"/>
    </xf>
    <xf numFmtId="49" fontId="6" fillId="2" borderId="2" xfId="49" applyNumberFormat="1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>
      <alignment vertical="center"/>
    </xf>
    <xf numFmtId="49" fontId="4" fillId="2" borderId="14" xfId="49" applyNumberFormat="1" applyFont="1" applyFill="1" applyBorder="1" applyAlignment="1">
      <alignment vertical="center"/>
    </xf>
    <xf numFmtId="49" fontId="4" fillId="2" borderId="14" xfId="49" applyNumberFormat="1" applyFont="1" applyFill="1" applyBorder="1" applyAlignment="1">
      <alignment vertical="center" wrapText="1"/>
    </xf>
    <xf numFmtId="177" fontId="4" fillId="2" borderId="12" xfId="49" applyNumberFormat="1" applyFont="1" applyFill="1" applyBorder="1" applyAlignment="1">
      <alignment horizontal="right" vertical="center"/>
    </xf>
    <xf numFmtId="49" fontId="4" fillId="2" borderId="15" xfId="49" applyNumberFormat="1" applyFont="1" applyFill="1" applyBorder="1" applyAlignment="1">
      <alignment vertical="center"/>
    </xf>
    <xf numFmtId="177" fontId="4" fillId="2" borderId="16" xfId="49" applyNumberFormat="1" applyFont="1" applyFill="1" applyBorder="1" applyAlignment="1">
      <alignment horizontal="right" vertical="center"/>
    </xf>
    <xf numFmtId="177" fontId="4" fillId="2" borderId="16" xfId="49" applyNumberFormat="1" applyFont="1" applyFill="1" applyBorder="1" applyAlignment="1">
      <alignment horizontal="center" vertical="center"/>
    </xf>
    <xf numFmtId="49" fontId="4" fillId="2" borderId="15" xfId="49" applyNumberFormat="1" applyFont="1" applyFill="1" applyBorder="1" applyAlignment="1">
      <alignment vertical="center" wrapText="1"/>
    </xf>
    <xf numFmtId="0" fontId="4" fillId="2" borderId="8" xfId="49" applyFont="1" applyFill="1" applyBorder="1" applyAlignment="1">
      <alignment horizontal="center" vertical="center"/>
    </xf>
    <xf numFmtId="0" fontId="4" fillId="2" borderId="17" xfId="49" applyFont="1" applyFill="1" applyBorder="1" applyAlignment="1">
      <alignment wrapText="1"/>
    </xf>
    <xf numFmtId="49" fontId="4" fillId="2" borderId="16" xfId="49" applyNumberFormat="1" applyFont="1" applyFill="1" applyBorder="1" applyAlignment="1">
      <alignment horizontal="center" vertical="center"/>
    </xf>
    <xf numFmtId="49" fontId="4" fillId="2" borderId="18" xfId="49" applyNumberFormat="1" applyFont="1" applyFill="1" applyBorder="1" applyAlignment="1">
      <alignment vertical="center"/>
    </xf>
    <xf numFmtId="177" fontId="4" fillId="2" borderId="11" xfId="49" applyNumberFormat="1" applyFont="1" applyFill="1" applyBorder="1" applyAlignment="1">
      <alignment horizontal="right" vertical="center"/>
    </xf>
    <xf numFmtId="49" fontId="4" fillId="2" borderId="19" xfId="49" applyNumberFormat="1" applyFont="1" applyFill="1" applyBorder="1" applyAlignment="1">
      <alignment horizontal="center" vertical="center"/>
    </xf>
    <xf numFmtId="49" fontId="4" fillId="2" borderId="8" xfId="49" applyNumberFormat="1" applyFont="1" applyFill="1" applyBorder="1" applyAlignment="1">
      <alignment horizontal="center" vertical="center"/>
    </xf>
    <xf numFmtId="49" fontId="4" fillId="2" borderId="17" xfId="49" applyNumberFormat="1" applyFont="1" applyFill="1" applyBorder="1" applyAlignment="1">
      <alignment vertical="center"/>
    </xf>
    <xf numFmtId="49" fontId="4" fillId="2" borderId="17" xfId="49" applyNumberFormat="1" applyFont="1" applyFill="1" applyBorder="1" applyAlignment="1">
      <alignment horizontal="left" vertical="center"/>
    </xf>
    <xf numFmtId="49" fontId="4" fillId="2" borderId="11" xfId="49" applyNumberFormat="1" applyFont="1" applyFill="1" applyBorder="1" applyAlignment="1">
      <alignment vertical="center"/>
    </xf>
    <xf numFmtId="177" fontId="4" fillId="3" borderId="11" xfId="49" applyNumberFormat="1" applyFont="1" applyFill="1" applyBorder="1" applyAlignment="1">
      <alignment horizontal="right" vertical="center"/>
    </xf>
    <xf numFmtId="177" fontId="4" fillId="3" borderId="16" xfId="49" applyNumberFormat="1" applyFont="1" applyFill="1" applyBorder="1" applyAlignment="1">
      <alignment horizontal="right" vertical="center"/>
    </xf>
    <xf numFmtId="49" fontId="4" fillId="2" borderId="20" xfId="49" applyNumberFormat="1" applyFont="1" applyFill="1" applyBorder="1" applyAlignment="1">
      <alignment horizontal="center" vertical="center"/>
    </xf>
    <xf numFmtId="49" fontId="4" fillId="2" borderId="21" xfId="49" applyNumberFormat="1" applyFont="1" applyFill="1" applyBorder="1" applyAlignment="1">
      <alignment horizontal="center" vertical="center"/>
    </xf>
    <xf numFmtId="49" fontId="4" fillId="2" borderId="17" xfId="49" applyNumberFormat="1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>
      <alignment horizontal="center" vertical="center"/>
    </xf>
    <xf numFmtId="49" fontId="6" fillId="2" borderId="0" xfId="49" applyNumberFormat="1" applyFont="1" applyFill="1" applyAlignment="1">
      <alignment horizontal="center" vertical="center"/>
    </xf>
    <xf numFmtId="49" fontId="4" fillId="2" borderId="2" xfId="49" applyNumberFormat="1" applyFont="1" applyFill="1" applyBorder="1" applyAlignment="1">
      <alignment vertical="center" wrapText="1"/>
    </xf>
    <xf numFmtId="49" fontId="4" fillId="2" borderId="12" xfId="49" applyNumberFormat="1" applyFont="1" applyFill="1" applyBorder="1" applyAlignment="1">
      <alignment vertical="center" wrapText="1"/>
    </xf>
    <xf numFmtId="49" fontId="4" fillId="2" borderId="18" xfId="49" applyNumberFormat="1" applyFont="1" applyFill="1" applyBorder="1" applyAlignment="1">
      <alignment vertical="center" wrapText="1"/>
    </xf>
    <xf numFmtId="49" fontId="4" fillId="2" borderId="22" xfId="49" applyNumberFormat="1" applyFont="1" applyFill="1" applyBorder="1" applyAlignment="1">
      <alignment vertical="center" wrapText="1"/>
    </xf>
    <xf numFmtId="49" fontId="4" fillId="2" borderId="2" xfId="49" applyNumberFormat="1" applyFont="1" applyFill="1" applyBorder="1" applyAlignment="1">
      <alignment horizontal="center" vertical="center" wrapText="1"/>
    </xf>
    <xf numFmtId="177" fontId="4" fillId="2" borderId="2" xfId="49" applyNumberFormat="1" applyFont="1" applyFill="1" applyBorder="1" applyAlignment="1">
      <alignment horizontal="center" vertical="center"/>
    </xf>
    <xf numFmtId="177" fontId="4" fillId="2" borderId="12" xfId="49" applyNumberFormat="1" applyFont="1" applyFill="1" applyBorder="1" applyAlignment="1">
      <alignment horizontal="center" vertical="center"/>
    </xf>
    <xf numFmtId="49" fontId="4" fillId="2" borderId="12" xfId="49" applyNumberFormat="1" applyFont="1" applyFill="1" applyBorder="1" applyAlignment="1">
      <alignment vertical="center"/>
    </xf>
    <xf numFmtId="49" fontId="4" fillId="2" borderId="12" xfId="49" applyNumberFormat="1" applyFont="1" applyFill="1" applyBorder="1" applyAlignment="1">
      <alignment horizontal="left" vertical="center"/>
    </xf>
    <xf numFmtId="49" fontId="4" fillId="2" borderId="22" xfId="49" applyNumberFormat="1" applyFont="1" applyFill="1" applyBorder="1" applyAlignment="1">
      <alignment vertical="center"/>
    </xf>
    <xf numFmtId="49" fontId="4" fillId="2" borderId="12" xfId="49" applyNumberFormat="1" applyFont="1" applyFill="1" applyBorder="1" applyAlignment="1">
      <alignment horizontal="center" vertical="center"/>
    </xf>
    <xf numFmtId="49" fontId="4" fillId="2" borderId="14" xfId="49" applyNumberFormat="1" applyFont="1" applyFill="1" applyBorder="1" applyAlignment="1">
      <alignment horizontal="center" vertical="center"/>
    </xf>
    <xf numFmtId="49" fontId="4" fillId="2" borderId="0" xfId="49" applyNumberFormat="1" applyFont="1" applyFill="1" applyAlignment="1">
      <alignment vertical="center"/>
    </xf>
    <xf numFmtId="0" fontId="2" fillId="2" borderId="0" xfId="49" applyFont="1" applyFill="1" applyAlignment="1">
      <alignment horizontal="left" vertical="center"/>
    </xf>
    <xf numFmtId="49" fontId="4" fillId="2" borderId="0" xfId="49" applyNumberFormat="1" applyFont="1" applyFill="1"/>
    <xf numFmtId="49" fontId="6" fillId="2" borderId="0" xfId="49" applyNumberFormat="1" applyFont="1" applyFill="1" applyAlignment="1">
      <alignment horizontal="left" vertical="center"/>
    </xf>
    <xf numFmtId="49" fontId="4" fillId="2" borderId="1" xfId="49" applyNumberFormat="1" applyFont="1" applyFill="1" applyBorder="1" applyAlignment="1">
      <alignment horizontal="left" vertical="center"/>
    </xf>
    <xf numFmtId="49" fontId="4" fillId="2" borderId="2" xfId="49" applyNumberFormat="1" applyFont="1" applyFill="1" applyBorder="1" applyAlignment="1">
      <alignment vertical="center" shrinkToFit="1"/>
    </xf>
    <xf numFmtId="49" fontId="4" fillId="2" borderId="2" xfId="49" applyNumberFormat="1" applyFont="1" applyFill="1" applyBorder="1" applyAlignment="1">
      <alignment horizontal="left" vertical="center"/>
    </xf>
    <xf numFmtId="49" fontId="4" fillId="2" borderId="12" xfId="49" applyNumberFormat="1" applyFont="1" applyFill="1" applyBorder="1" applyAlignment="1">
      <alignment vertical="center" shrinkToFit="1"/>
    </xf>
    <xf numFmtId="49" fontId="4" fillId="2" borderId="11" xfId="49" applyNumberFormat="1" applyFont="1" applyFill="1" applyBorder="1" applyAlignment="1">
      <alignment vertical="center" shrinkToFit="1"/>
    </xf>
    <xf numFmtId="49" fontId="4" fillId="2" borderId="11" xfId="49" applyNumberFormat="1" applyFont="1" applyFill="1" applyBorder="1" applyAlignment="1">
      <alignment horizontal="center" vertical="center"/>
    </xf>
    <xf numFmtId="49" fontId="4" fillId="2" borderId="17" xfId="49" applyNumberFormat="1" applyFont="1" applyFill="1" applyBorder="1" applyAlignment="1">
      <alignment vertical="center" shrinkToFit="1"/>
    </xf>
    <xf numFmtId="49" fontId="10" fillId="2" borderId="17" xfId="49" applyNumberFormat="1" applyFont="1" applyFill="1" applyBorder="1" applyAlignment="1">
      <alignment horizontal="center" vertical="center"/>
    </xf>
    <xf numFmtId="177" fontId="4" fillId="3" borderId="12" xfId="49" applyNumberFormat="1" applyFont="1" applyFill="1" applyBorder="1" applyAlignment="1">
      <alignment horizontal="right" vertical="center"/>
    </xf>
    <xf numFmtId="49" fontId="4" fillId="2" borderId="12" xfId="49" applyNumberFormat="1" applyFont="1" applyFill="1" applyBorder="1" applyAlignment="1">
      <alignment horizontal="center" vertical="center" shrinkToFit="1"/>
    </xf>
    <xf numFmtId="49" fontId="4" fillId="2" borderId="13" xfId="49" applyNumberFormat="1" applyFont="1" applyFill="1" applyBorder="1" applyAlignment="1">
      <alignment horizontal="center" vertical="center"/>
    </xf>
    <xf numFmtId="0" fontId="4" fillId="2" borderId="13" xfId="49" applyFont="1" applyFill="1" applyBorder="1"/>
    <xf numFmtId="0" fontId="4" fillId="2" borderId="13" xfId="49" applyFont="1" applyFill="1" applyBorder="1" applyAlignment="1">
      <alignment horizontal="left"/>
    </xf>
    <xf numFmtId="0" fontId="4" fillId="2" borderId="13" xfId="49" applyFont="1" applyFill="1" applyBorder="1" applyAlignment="1">
      <alignment horizontal="right" vertical="center"/>
    </xf>
    <xf numFmtId="49" fontId="6" fillId="2" borderId="5" xfId="49" applyNumberFormat="1" applyFont="1" applyFill="1" applyBorder="1" applyAlignment="1">
      <alignment horizontal="center" vertical="center"/>
    </xf>
    <xf numFmtId="49" fontId="6" fillId="2" borderId="6" xfId="49" applyNumberFormat="1" applyFont="1" applyFill="1" applyBorder="1" applyAlignment="1">
      <alignment horizontal="center" vertical="center"/>
    </xf>
    <xf numFmtId="0" fontId="6" fillId="2" borderId="23" xfId="49" applyFont="1" applyFill="1" applyBorder="1" applyAlignment="1">
      <alignment horizontal="center" vertical="center"/>
    </xf>
    <xf numFmtId="0" fontId="6" fillId="2" borderId="14" xfId="49" applyFont="1" applyFill="1" applyBorder="1" applyAlignment="1">
      <alignment horizontal="center" vertical="center"/>
    </xf>
    <xf numFmtId="49" fontId="6" fillId="2" borderId="20" xfId="49" applyNumberFormat="1" applyFont="1" applyFill="1" applyBorder="1" applyAlignment="1">
      <alignment horizontal="center" vertical="center"/>
    </xf>
    <xf numFmtId="0" fontId="6" fillId="2" borderId="24" xfId="49" applyFont="1" applyFill="1" applyBorder="1" applyAlignment="1">
      <alignment horizontal="center" vertical="center"/>
    </xf>
    <xf numFmtId="0" fontId="6" fillId="2" borderId="25" xfId="49" applyFont="1" applyFill="1" applyBorder="1" applyAlignment="1">
      <alignment horizontal="center" vertical="center"/>
    </xf>
    <xf numFmtId="49" fontId="6" fillId="2" borderId="12" xfId="49" applyNumberFormat="1" applyFont="1" applyFill="1" applyBorder="1" applyAlignment="1">
      <alignment horizontal="center" vertical="center"/>
    </xf>
    <xf numFmtId="49" fontId="6" fillId="2" borderId="12" xfId="49" applyNumberFormat="1" applyFont="1" applyFill="1" applyBorder="1" applyAlignment="1">
      <alignment horizontal="center" vertical="center" wrapText="1"/>
    </xf>
    <xf numFmtId="49" fontId="4" fillId="2" borderId="8" xfId="49" applyNumberFormat="1" applyFont="1" applyFill="1" applyBorder="1" applyAlignment="1">
      <alignment vertical="center"/>
    </xf>
    <xf numFmtId="177" fontId="4" fillId="3" borderId="8" xfId="49" applyNumberFormat="1" applyFont="1" applyFill="1" applyBorder="1" applyAlignment="1">
      <alignment horizontal="right" vertical="center"/>
    </xf>
    <xf numFmtId="177" fontId="4" fillId="2" borderId="8" xfId="49" applyNumberFormat="1" applyFont="1" applyFill="1" applyBorder="1" applyAlignment="1">
      <alignment horizontal="right" vertical="center"/>
    </xf>
    <xf numFmtId="49" fontId="4" fillId="2" borderId="21" xfId="49" applyNumberFormat="1" applyFont="1" applyFill="1" applyBorder="1" applyAlignment="1">
      <alignment vertical="center"/>
    </xf>
    <xf numFmtId="49" fontId="4" fillId="2" borderId="26" xfId="49" applyNumberFormat="1" applyFont="1" applyFill="1" applyBorder="1" applyAlignment="1">
      <alignment vertical="center"/>
    </xf>
    <xf numFmtId="49" fontId="6" fillId="2" borderId="8" xfId="49" applyNumberFormat="1" applyFont="1" applyFill="1" applyBorder="1" applyAlignment="1">
      <alignment horizontal="center" vertical="center"/>
    </xf>
    <xf numFmtId="49" fontId="6" fillId="2" borderId="8" xfId="49" applyNumberFormat="1" applyFont="1" applyFill="1" applyBorder="1" applyAlignment="1">
      <alignment horizontal="center" vertical="center" wrapText="1"/>
    </xf>
    <xf numFmtId="49" fontId="4" fillId="2" borderId="27" xfId="49" applyNumberFormat="1" applyFont="1" applyFill="1" applyBorder="1" applyAlignment="1">
      <alignment vertical="center"/>
    </xf>
    <xf numFmtId="49" fontId="4" fillId="2" borderId="20" xfId="49" applyNumberFormat="1" applyFont="1" applyFill="1" applyBorder="1" applyAlignment="1">
      <alignment vertical="center"/>
    </xf>
    <xf numFmtId="0" fontId="4" fillId="2" borderId="13" xfId="49" applyFont="1" applyFill="1" applyBorder="1" applyAlignment="1">
      <alignment vertical="center"/>
    </xf>
    <xf numFmtId="49" fontId="14" fillId="2" borderId="0" xfId="49" applyNumberFormat="1" applyFont="1" applyFill="1" applyAlignment="1">
      <alignment horizontal="center" vertical="center"/>
    </xf>
    <xf numFmtId="49" fontId="4" fillId="2" borderId="4" xfId="49" applyNumberFormat="1" applyFont="1" applyFill="1" applyBorder="1" applyAlignment="1">
      <alignment vertical="center"/>
    </xf>
    <xf numFmtId="49" fontId="4" fillId="2" borderId="4" xfId="49" applyNumberFormat="1" applyFont="1" applyFill="1" applyBorder="1" applyAlignment="1">
      <alignment horizontal="right" vertical="center"/>
    </xf>
    <xf numFmtId="177" fontId="4" fillId="2" borderId="17" xfId="49" applyNumberFormat="1" applyFont="1" applyFill="1" applyBorder="1" applyAlignment="1">
      <alignment horizontal="right" vertical="center"/>
    </xf>
    <xf numFmtId="49" fontId="4" fillId="2" borderId="19" xfId="49" applyNumberFormat="1" applyFont="1" applyFill="1" applyBorder="1" applyAlignment="1">
      <alignment vertical="center"/>
    </xf>
    <xf numFmtId="49" fontId="4" fillId="2" borderId="27" xfId="49" applyNumberFormat="1" applyFont="1" applyFill="1" applyBorder="1" applyAlignment="1">
      <alignment horizontal="center" vertical="center"/>
    </xf>
    <xf numFmtId="178" fontId="4" fillId="2" borderId="21" xfId="49" applyNumberFormat="1" applyFont="1" applyFill="1" applyBorder="1" applyAlignment="1">
      <alignment horizontal="center" vertical="center"/>
    </xf>
    <xf numFmtId="49" fontId="4" fillId="2" borderId="24" xfId="49" applyNumberFormat="1" applyFont="1" applyFill="1" applyBorder="1" applyAlignment="1">
      <alignment horizontal="center" vertical="center"/>
    </xf>
    <xf numFmtId="49" fontId="4" fillId="2" borderId="28" xfId="49" applyNumberFormat="1" applyFont="1" applyFill="1" applyBorder="1" applyAlignment="1">
      <alignment horizontal="center" vertical="center"/>
    </xf>
    <xf numFmtId="49" fontId="4" fillId="2" borderId="20" xfId="49" applyNumberFormat="1" applyFont="1" applyFill="1" applyBorder="1" applyAlignment="1">
      <alignment horizontal="left" vertical="center"/>
    </xf>
    <xf numFmtId="177" fontId="4" fillId="2" borderId="21" xfId="49" applyNumberFormat="1" applyFont="1" applyFill="1" applyBorder="1" applyAlignment="1">
      <alignment horizontal="right" vertical="center"/>
    </xf>
    <xf numFmtId="177" fontId="4" fillId="3" borderId="26" xfId="49" applyNumberFormat="1" applyFont="1" applyFill="1" applyBorder="1" applyAlignment="1">
      <alignment horizontal="right" vertical="center"/>
    </xf>
    <xf numFmtId="177" fontId="4" fillId="2" borderId="29" xfId="49" applyNumberFormat="1" applyFont="1" applyFill="1" applyBorder="1" applyAlignment="1">
      <alignment horizontal="right" vertical="center"/>
    </xf>
    <xf numFmtId="177" fontId="4" fillId="3" borderId="20" xfId="49" applyNumberFormat="1" applyFont="1" applyFill="1" applyBorder="1" applyAlignment="1">
      <alignment horizontal="right" vertical="center"/>
    </xf>
    <xf numFmtId="49" fontId="4" fillId="2" borderId="26" xfId="49" applyNumberFormat="1" applyFont="1" applyFill="1" applyBorder="1" applyAlignment="1">
      <alignment horizontal="center" vertical="center"/>
    </xf>
    <xf numFmtId="49" fontId="4" fillId="2" borderId="29" xfId="49" applyNumberFormat="1" applyFont="1" applyFill="1" applyBorder="1" applyAlignment="1">
      <alignment horizontal="center" vertical="center"/>
    </xf>
    <xf numFmtId="49" fontId="4" fillId="2" borderId="16" xfId="49" applyNumberFormat="1" applyFont="1" applyFill="1" applyBorder="1" applyAlignment="1">
      <alignment vertical="center"/>
    </xf>
    <xf numFmtId="49" fontId="4" fillId="2" borderId="30" xfId="49" applyNumberFormat="1" applyFont="1" applyFill="1" applyBorder="1" applyAlignment="1">
      <alignment vertical="center"/>
    </xf>
    <xf numFmtId="177" fontId="4" fillId="2" borderId="30" xfId="49" applyNumberFormat="1" applyFont="1" applyFill="1" applyBorder="1" applyAlignment="1">
      <alignment horizontal="right" vertical="center"/>
    </xf>
    <xf numFmtId="177" fontId="4" fillId="2" borderId="31" xfId="49" applyNumberFormat="1" applyFont="1" applyFill="1" applyBorder="1" applyAlignment="1">
      <alignment horizontal="right" vertical="center"/>
    </xf>
    <xf numFmtId="177" fontId="4" fillId="2" borderId="20" xfId="49" applyNumberFormat="1" applyFont="1" applyFill="1" applyBorder="1" applyAlignment="1">
      <alignment horizontal="right" vertical="center"/>
    </xf>
    <xf numFmtId="49" fontId="4" fillId="2" borderId="25" xfId="49" applyNumberFormat="1" applyFont="1" applyFill="1" applyBorder="1" applyAlignment="1">
      <alignment vertical="center"/>
    </xf>
    <xf numFmtId="49" fontId="7" fillId="2" borderId="13" xfId="49" applyNumberFormat="1" applyFont="1" applyFill="1" applyBorder="1"/>
    <xf numFmtId="178" fontId="4" fillId="2" borderId="20" xfId="49" applyNumberFormat="1" applyFont="1" applyFill="1" applyBorder="1" applyAlignment="1">
      <alignment horizontal="right" vertical="center"/>
    </xf>
    <xf numFmtId="178" fontId="4" fillId="2" borderId="21" xfId="49" applyNumberFormat="1" applyFont="1" applyFill="1" applyBorder="1" applyAlignment="1">
      <alignment horizontal="right" vertical="center"/>
    </xf>
    <xf numFmtId="178" fontId="4" fillId="2" borderId="26" xfId="49" applyNumberFormat="1" applyFont="1" applyFill="1" applyBorder="1" applyAlignment="1">
      <alignment horizontal="right" vertical="center"/>
    </xf>
    <xf numFmtId="177" fontId="4" fillId="2" borderId="26" xfId="49" applyNumberFormat="1" applyFont="1" applyFill="1" applyBorder="1" applyAlignment="1">
      <alignment horizontal="right" vertical="center"/>
    </xf>
    <xf numFmtId="178" fontId="4" fillId="2" borderId="8" xfId="49" applyNumberFormat="1" applyFont="1" applyFill="1" applyBorder="1" applyAlignment="1">
      <alignment horizontal="right" vertical="center"/>
    </xf>
    <xf numFmtId="49" fontId="4" fillId="2" borderId="16" xfId="49" applyNumberFormat="1" applyFont="1" applyFill="1" applyBorder="1" applyAlignment="1">
      <alignment horizontal="left" vertical="center"/>
    </xf>
    <xf numFmtId="178" fontId="4" fillId="2" borderId="19" xfId="49" applyNumberFormat="1" applyFont="1" applyFill="1" applyBorder="1" applyAlignment="1">
      <alignment horizontal="right" vertical="center"/>
    </xf>
    <xf numFmtId="49" fontId="4" fillId="2" borderId="29" xfId="49" applyNumberFormat="1" applyFont="1" applyFill="1" applyBorder="1" applyAlignment="1">
      <alignment vertical="center" wrapText="1"/>
    </xf>
    <xf numFmtId="49" fontId="4" fillId="2" borderId="26" xfId="49" applyNumberFormat="1" applyFont="1" applyFill="1" applyBorder="1" applyAlignment="1">
      <alignment vertical="center" wrapText="1"/>
    </xf>
    <xf numFmtId="177" fontId="4" fillId="3" borderId="21" xfId="49" applyNumberFormat="1" applyFont="1" applyFill="1" applyBorder="1" applyAlignment="1">
      <alignment horizontal="right" vertical="center"/>
    </xf>
    <xf numFmtId="177" fontId="4" fillId="3" borderId="29" xfId="49" applyNumberFormat="1" applyFont="1" applyFill="1" applyBorder="1" applyAlignment="1">
      <alignment horizontal="right" vertical="center"/>
    </xf>
    <xf numFmtId="177" fontId="4" fillId="2" borderId="26" xfId="49" applyNumberFormat="1" applyFont="1" applyFill="1" applyBorder="1" applyAlignment="1">
      <alignment horizontal="center" vertical="center"/>
    </xf>
    <xf numFmtId="49" fontId="4" fillId="2" borderId="13" xfId="49" applyNumberFormat="1" applyFont="1" applyFill="1" applyBorder="1" applyAlignment="1">
      <alignment vertical="center"/>
    </xf>
    <xf numFmtId="177" fontId="4" fillId="2" borderId="13" xfId="49" applyNumberFormat="1" applyFont="1" applyFill="1" applyBorder="1" applyAlignment="1">
      <alignment horizontal="right" vertical="center"/>
    </xf>
    <xf numFmtId="49" fontId="4" fillId="2" borderId="13" xfId="49" applyNumberFormat="1" applyFont="1" applyFill="1" applyBorder="1" applyAlignment="1">
      <alignment horizontal="right" vertical="center"/>
    </xf>
    <xf numFmtId="0" fontId="15" fillId="2" borderId="0" xfId="49" applyFont="1" applyFill="1"/>
    <xf numFmtId="49" fontId="8" fillId="2" borderId="0" xfId="49" applyNumberFormat="1" applyFont="1" applyFill="1"/>
    <xf numFmtId="49" fontId="8" fillId="2" borderId="4" xfId="49" applyNumberFormat="1" applyFont="1" applyFill="1" applyBorder="1"/>
    <xf numFmtId="49" fontId="6" fillId="2" borderId="20" xfId="49" applyNumberFormat="1" applyFont="1" applyFill="1" applyBorder="1" applyAlignment="1">
      <alignment horizontal="center" vertical="center" wrapText="1"/>
    </xf>
    <xf numFmtId="49" fontId="6" fillId="2" borderId="28" xfId="49" applyNumberFormat="1" applyFont="1" applyFill="1" applyBorder="1" applyAlignment="1">
      <alignment horizontal="center" vertical="center" wrapText="1"/>
    </xf>
    <xf numFmtId="49" fontId="6" fillId="2" borderId="2" xfId="49" applyNumberFormat="1" applyFont="1" applyFill="1" applyBorder="1" applyAlignment="1">
      <alignment horizontal="center" vertical="center" wrapText="1"/>
    </xf>
    <xf numFmtId="49" fontId="4" fillId="2" borderId="30" xfId="49" applyNumberFormat="1" applyFont="1" applyFill="1" applyBorder="1" applyAlignment="1">
      <alignment horizontal="left" vertical="center"/>
    </xf>
    <xf numFmtId="49" fontId="4" fillId="3" borderId="2" xfId="49" applyNumberFormat="1" applyFont="1" applyFill="1" applyBorder="1" applyAlignment="1">
      <alignment horizontal="center" vertical="center"/>
    </xf>
    <xf numFmtId="0" fontId="10" fillId="2" borderId="0" xfId="49" applyFont="1" applyFill="1" applyAlignment="1">
      <alignment vertical="center"/>
    </xf>
    <xf numFmtId="49" fontId="8" fillId="2" borderId="0" xfId="49" applyNumberFormat="1" applyFont="1" applyFill="1" applyAlignment="1">
      <alignment horizontal="right"/>
    </xf>
    <xf numFmtId="49" fontId="4" fillId="2" borderId="0" xfId="49" applyNumberFormat="1" applyFont="1" applyFill="1" applyAlignment="1">
      <alignment horizontal="right"/>
    </xf>
    <xf numFmtId="0" fontId="10" fillId="2" borderId="0" xfId="49" applyFont="1" applyFill="1" applyAlignment="1">
      <alignment horizontal="right" vertical="center"/>
    </xf>
    <xf numFmtId="0" fontId="10" fillId="0" borderId="0" xfId="49" applyFont="1" applyFill="1"/>
    <xf numFmtId="0" fontId="9" fillId="0" borderId="0" xfId="49" applyFont="1" applyFill="1" applyAlignment="1">
      <alignment horizontal="center" vertical="center"/>
    </xf>
    <xf numFmtId="0" fontId="16" fillId="0" borderId="0" xfId="49" applyFont="1" applyFill="1" applyAlignment="1">
      <alignment horizontal="center" vertical="center"/>
    </xf>
    <xf numFmtId="0" fontId="5" fillId="0" borderId="0" xfId="49" applyFont="1" applyFill="1"/>
    <xf numFmtId="0" fontId="4" fillId="0" borderId="0" xfId="49" applyFont="1" applyFill="1" applyAlignment="1">
      <alignment vertical="center"/>
    </xf>
    <xf numFmtId="0" fontId="4" fillId="0" borderId="0" xfId="49" applyFont="1" applyFill="1" applyAlignment="1">
      <alignment horizontal="right" vertical="center"/>
    </xf>
    <xf numFmtId="0" fontId="4" fillId="0" borderId="0" xfId="49" applyFont="1" applyFill="1" applyAlignment="1">
      <alignment horizontal="right"/>
    </xf>
    <xf numFmtId="0" fontId="8" fillId="0" borderId="0" xfId="49" applyFont="1" applyFill="1"/>
    <xf numFmtId="0" fontId="8" fillId="0" borderId="0" xfId="49" applyFont="1" applyFill="1" applyAlignment="1">
      <alignment horizontal="left" vertical="center"/>
    </xf>
    <xf numFmtId="0" fontId="17" fillId="2" borderId="0" xfId="49" applyFont="1" applyFill="1" applyAlignment="1">
      <alignment horizontal="right" vertical="center"/>
    </xf>
    <xf numFmtId="0" fontId="9" fillId="2" borderId="0" xfId="49" applyFont="1" applyFill="1" applyAlignment="1">
      <alignment horizontal="center" vertical="center"/>
    </xf>
    <xf numFmtId="0" fontId="18" fillId="2" borderId="0" xfId="49" applyFont="1" applyFill="1" applyAlignment="1">
      <alignment horizontal="center" vertical="center"/>
    </xf>
    <xf numFmtId="0" fontId="19" fillId="2" borderId="0" xfId="49" applyFont="1" applyFill="1" applyAlignment="1">
      <alignment horizontal="center" vertical="center"/>
    </xf>
    <xf numFmtId="0" fontId="19" fillId="2" borderId="0" xfId="49" applyFont="1" applyFill="1" applyAlignment="1">
      <alignment horizontal="left" vertical="center"/>
    </xf>
    <xf numFmtId="49" fontId="4" fillId="2" borderId="32" xfId="49" applyNumberFormat="1" applyFont="1" applyFill="1" applyBorder="1" applyAlignment="1">
      <alignment vertical="center"/>
    </xf>
    <xf numFmtId="0" fontId="4" fillId="2" borderId="0" xfId="49" applyFont="1" applyFill="1" applyAlignment="1">
      <alignment horizontal="left" vertical="center"/>
    </xf>
    <xf numFmtId="0" fontId="8" fillId="2" borderId="0" xfId="49" applyFont="1" applyFill="1" applyAlignment="1">
      <alignment vertical="center"/>
    </xf>
    <xf numFmtId="0" fontId="20" fillId="2" borderId="0" xfId="49" applyFont="1" applyFill="1" applyAlignment="1">
      <alignment horizontal="left" vertical="center"/>
    </xf>
    <xf numFmtId="0" fontId="4" fillId="2" borderId="33" xfId="49" applyFont="1" applyFill="1" applyBorder="1" applyAlignment="1">
      <alignment vertical="center"/>
    </xf>
    <xf numFmtId="0" fontId="21" fillId="2" borderId="0" xfId="49" applyFont="1" applyFill="1" applyAlignment="1">
      <alignment vertical="center"/>
    </xf>
    <xf numFmtId="0" fontId="4" fillId="2" borderId="0" xfId="49" applyFont="1" applyFill="1" applyAlignment="1">
      <alignment vertical="center" wrapText="1"/>
    </xf>
    <xf numFmtId="0" fontId="22" fillId="2" borderId="0" xfId="49" applyFont="1" applyFill="1" applyAlignment="1">
      <alignment horizontal="center" vertical="center"/>
    </xf>
    <xf numFmtId="0" fontId="22" fillId="2" borderId="33" xfId="49" applyFont="1" applyFill="1" applyBorder="1" applyAlignment="1">
      <alignment horizontal="center" vertical="center"/>
    </xf>
    <xf numFmtId="180" fontId="4" fillId="2" borderId="32" xfId="49" applyNumberFormat="1" applyFont="1" applyFill="1" applyBorder="1" applyAlignment="1">
      <alignment horizontal="center" vertical="center"/>
    </xf>
    <xf numFmtId="176" fontId="4" fillId="2" borderId="32" xfId="49" applyNumberFormat="1" applyFont="1" applyFill="1" applyBorder="1" applyAlignment="1">
      <alignment horizontal="center" vertical="center"/>
    </xf>
    <xf numFmtId="0" fontId="8" fillId="2" borderId="0" xfId="49" applyFont="1" applyFill="1" applyAlignment="1">
      <alignment horizontal="center" vertical="center"/>
    </xf>
    <xf numFmtId="180" fontId="4" fillId="2" borderId="0" xfId="49" applyNumberFormat="1" applyFont="1" applyFill="1" applyAlignment="1">
      <alignment horizontal="center" vertical="center"/>
    </xf>
    <xf numFmtId="179" fontId="23" fillId="2" borderId="32" xfId="49" applyNumberFormat="1" applyFont="1" applyFill="1" applyBorder="1" applyAlignment="1">
      <alignment horizontal="right" vertical="center"/>
    </xf>
    <xf numFmtId="0" fontId="10" fillId="2" borderId="0" xfId="49" applyFont="1" applyFill="1" applyAlignment="1">
      <alignment horizontal="center" vertical="center"/>
    </xf>
    <xf numFmtId="49" fontId="10" fillId="2" borderId="32" xfId="49" applyNumberFormat="1" applyFont="1" applyFill="1" applyBorder="1" applyAlignment="1">
      <alignment vertical="center"/>
    </xf>
    <xf numFmtId="0" fontId="4" fillId="2" borderId="32" xfId="49" applyFont="1" applyFill="1" applyBorder="1" applyAlignment="1">
      <alignment horizontal="center" vertical="center"/>
    </xf>
    <xf numFmtId="0" fontId="10" fillId="2" borderId="33" xfId="49" applyFont="1" applyFill="1" applyBorder="1"/>
    <xf numFmtId="0" fontId="22" fillId="2" borderId="0" xfId="49" applyFont="1" applyFill="1"/>
    <xf numFmtId="0" fontId="22" fillId="2" borderId="33" xfId="49" applyFont="1" applyFill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showGridLines="0" showZeros="0" workbookViewId="0">
      <pane topLeftCell="A3" activePane="bottomRight" state="frozen"/>
      <selection activeCell="A1" sqref="A1"/>
    </sheetView>
  </sheetViews>
  <sheetFormatPr defaultColWidth="8" defaultRowHeight="14.25"/>
  <cols>
    <col min="1" max="1" width="8.6" style="1"/>
    <col min="2" max="2" width="29.825" style="1"/>
    <col min="3" max="3" width="22.9416666666667" style="1"/>
    <col min="4" max="4" width="2.725" style="1"/>
    <col min="5" max="8" width="8" style="1" hidden="1"/>
    <col min="9" max="9" width="32.7" style="1"/>
    <col min="10" max="10" width="12.05" style="1"/>
    <col min="11" max="11" width="4.875" style="1"/>
    <col min="12" max="12" width="8.45833333333333" style="1"/>
    <col min="13" max="13" width="5.01666666666667" style="1"/>
    <col min="14" max="14" width="7.88333333333333" style="1"/>
    <col min="15" max="15" width="4.3" style="1"/>
    <col min="16" max="16" width="5.01666666666667" style="1"/>
    <col min="17" max="17" width="24.8083333333333" style="1"/>
    <col min="18" max="18" width="2.725" style="1"/>
  </cols>
  <sheetData>
    <row r="1" ht="26.25" customHeight="1" spans="1:18">
      <c r="A1" s="35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193"/>
      <c r="P1" s="193"/>
      <c r="Q1" s="193"/>
      <c r="R1" s="193"/>
    </row>
    <row r="2" ht="48" customHeight="1" spans="1:18">
      <c r="A2" s="207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193"/>
      <c r="P2" s="193"/>
      <c r="Q2" s="193"/>
      <c r="R2" s="193"/>
    </row>
    <row r="3" ht="48" customHeight="1" spans="1:18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193"/>
      <c r="P3" s="193"/>
      <c r="Q3" s="193"/>
      <c r="R3" s="193"/>
    </row>
    <row r="4" ht="21" customHeight="1" spans="1:18">
      <c r="A4" s="209"/>
      <c r="B4" s="49"/>
      <c r="C4" s="49"/>
      <c r="D4" s="34"/>
      <c r="E4" s="34"/>
      <c r="F4" s="34"/>
      <c r="G4" s="34"/>
      <c r="H4" s="34"/>
      <c r="I4" s="34" t="s">
        <v>2</v>
      </c>
      <c r="J4" s="220">
        <v>0</v>
      </c>
      <c r="K4" s="34" t="s">
        <v>3</v>
      </c>
      <c r="L4" s="221">
        <v>0</v>
      </c>
      <c r="M4" s="34" t="s">
        <v>4</v>
      </c>
      <c r="N4" s="220">
        <v>0</v>
      </c>
      <c r="O4" s="34" t="s">
        <v>5</v>
      </c>
      <c r="P4" s="34"/>
      <c r="Q4" s="34"/>
      <c r="R4" s="34"/>
    </row>
    <row r="5" ht="21" customHeight="1" spans="1:18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ht="21" customHeight="1" spans="1:18">
      <c r="A6" s="210" t="s">
        <v>6</v>
      </c>
      <c r="B6" s="49" t="s">
        <v>7</v>
      </c>
      <c r="C6" s="211"/>
      <c r="D6" s="212"/>
      <c r="E6" s="212"/>
      <c r="F6" s="212"/>
      <c r="G6" s="212"/>
      <c r="H6" s="212"/>
      <c r="I6" s="34"/>
      <c r="J6" s="212"/>
      <c r="K6" s="34"/>
      <c r="L6" s="212"/>
      <c r="M6" s="34"/>
      <c r="N6" s="34"/>
      <c r="O6" s="34"/>
      <c r="P6" s="34"/>
      <c r="Q6" s="34"/>
      <c r="R6" s="34"/>
    </row>
    <row r="7" ht="21" customHeight="1" spans="1:18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ht="21" customHeight="1" spans="1:18">
      <c r="A8" s="209"/>
      <c r="B8" s="49" t="s">
        <v>8</v>
      </c>
      <c r="C8" s="211"/>
      <c r="D8" s="34"/>
      <c r="E8" s="34"/>
      <c r="F8" s="34"/>
      <c r="G8" s="34"/>
      <c r="H8" s="34"/>
      <c r="I8" s="222"/>
      <c r="J8" s="223"/>
      <c r="K8" s="34"/>
      <c r="L8" s="223"/>
      <c r="M8" s="34"/>
      <c r="N8" s="223"/>
      <c r="O8" s="34"/>
      <c r="P8" s="34"/>
      <c r="Q8" s="34"/>
      <c r="R8" s="34"/>
    </row>
    <row r="9" ht="21" customHeight="1" spans="1:18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ht="21" customHeight="1" spans="1:18">
      <c r="A10" s="32"/>
      <c r="B10" s="49" t="s">
        <v>9</v>
      </c>
      <c r="C10" s="211"/>
      <c r="D10" s="213"/>
      <c r="E10" s="213"/>
      <c r="F10" s="213"/>
      <c r="G10" s="213"/>
      <c r="H10" s="213"/>
      <c r="I10" s="34" t="s">
        <v>10</v>
      </c>
      <c r="J10" s="224">
        <v>0</v>
      </c>
      <c r="K10" s="225" t="s">
        <v>3</v>
      </c>
      <c r="L10" s="224">
        <v>0</v>
      </c>
      <c r="M10" s="225" t="s">
        <v>4</v>
      </c>
      <c r="N10" s="224">
        <v>0</v>
      </c>
      <c r="O10" s="225" t="s">
        <v>11</v>
      </c>
      <c r="P10" s="213"/>
      <c r="Q10" s="213"/>
      <c r="R10" s="32"/>
    </row>
    <row r="11" ht="21" customHeight="1" spans="1:18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ht="21" customHeight="1" spans="1:18">
      <c r="A12" s="210" t="s">
        <v>12</v>
      </c>
      <c r="B12" s="49" t="s">
        <v>13</v>
      </c>
      <c r="C12" s="211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</row>
    <row r="13" ht="21" customHeight="1" spans="1:18">
      <c r="A13" s="214"/>
      <c r="B13" s="49"/>
      <c r="C13" s="215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49"/>
      <c r="P13" s="49"/>
      <c r="Q13" s="49"/>
      <c r="R13" s="49"/>
    </row>
    <row r="14" ht="21" customHeight="1" spans="1:18">
      <c r="A14" s="216"/>
      <c r="B14" s="212" t="s">
        <v>14</v>
      </c>
      <c r="C14" s="211"/>
      <c r="D14" s="34"/>
      <c r="E14" s="34"/>
      <c r="F14" s="34"/>
      <c r="G14" s="34"/>
      <c r="H14" s="34"/>
      <c r="I14" s="34" t="s">
        <v>15</v>
      </c>
      <c r="J14" s="226"/>
      <c r="K14" s="227"/>
      <c r="L14" s="227"/>
      <c r="M14" s="34" t="s">
        <v>16</v>
      </c>
      <c r="N14" s="34"/>
      <c r="O14" s="49"/>
      <c r="P14" s="49"/>
      <c r="Q14" s="211"/>
      <c r="R14" s="49"/>
    </row>
    <row r="15" ht="21" customHeight="1" spans="1:18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ht="31.5" customHeight="1" spans="1:18">
      <c r="A16" s="216"/>
      <c r="B16" s="217" t="s">
        <v>17</v>
      </c>
      <c r="C16" s="211"/>
      <c r="D16" s="34"/>
      <c r="E16" s="34"/>
      <c r="F16" s="34"/>
      <c r="G16" s="34"/>
      <c r="H16" s="34"/>
      <c r="I16" s="34" t="s">
        <v>15</v>
      </c>
      <c r="J16" s="226"/>
      <c r="K16" s="227"/>
      <c r="L16" s="227"/>
      <c r="M16" s="34" t="s">
        <v>16</v>
      </c>
      <c r="N16" s="34"/>
      <c r="O16" s="49"/>
      <c r="P16" s="49"/>
      <c r="Q16" s="211"/>
      <c r="R16" s="49"/>
    </row>
    <row r="17" ht="21" customHeight="1" spans="1:18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ht="21" customHeight="1" spans="1:18">
      <c r="A18" s="32"/>
      <c r="B18" s="217" t="s">
        <v>18</v>
      </c>
      <c r="C18" s="211"/>
      <c r="D18" s="34"/>
      <c r="E18" s="34"/>
      <c r="F18" s="34"/>
      <c r="G18" s="34"/>
      <c r="H18" s="34"/>
      <c r="I18" s="34" t="s">
        <v>15</v>
      </c>
      <c r="J18" s="211"/>
      <c r="K18" s="211"/>
      <c r="L18" s="211"/>
      <c r="M18" s="34" t="s">
        <v>16</v>
      </c>
      <c r="N18" s="49"/>
      <c r="O18" s="49"/>
      <c r="P18" s="49"/>
      <c r="Q18" s="211"/>
      <c r="R18" s="32"/>
    </row>
    <row r="19" ht="21" customHeight="1" spans="1:18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  <row r="20" ht="21" customHeight="1" spans="1:18">
      <c r="A20" s="216"/>
      <c r="B20" s="217" t="s">
        <v>19</v>
      </c>
      <c r="C20" s="211"/>
      <c r="D20" s="34"/>
      <c r="E20" s="34"/>
      <c r="F20" s="34"/>
      <c r="G20" s="34"/>
      <c r="H20" s="34"/>
      <c r="I20" s="34" t="s">
        <v>20</v>
      </c>
      <c r="J20" s="211"/>
      <c r="K20" s="211"/>
      <c r="L20" s="211"/>
      <c r="M20" s="34" t="s">
        <v>16</v>
      </c>
      <c r="N20" s="49"/>
      <c r="O20" s="49"/>
      <c r="P20" s="49"/>
      <c r="Q20" s="211"/>
      <c r="R20" s="49"/>
    </row>
    <row r="21" ht="21" customHeight="1" spans="1:18">
      <c r="A21" s="63"/>
      <c r="B21" s="218"/>
      <c r="C21" s="219"/>
      <c r="D21" s="218"/>
      <c r="E21" s="218"/>
      <c r="F21" s="218"/>
      <c r="G21" s="218"/>
      <c r="H21" s="218"/>
      <c r="I21" s="218"/>
      <c r="J21" s="228"/>
      <c r="K21" s="219"/>
      <c r="L21" s="219"/>
      <c r="M21" s="218"/>
      <c r="N21" s="229"/>
      <c r="O21" s="229"/>
      <c r="P21" s="229"/>
      <c r="Q21" s="230"/>
      <c r="R21" s="229"/>
    </row>
  </sheetData>
  <mergeCells count="10">
    <mergeCell ref="A2:Q2"/>
    <mergeCell ref="A3:N3"/>
    <mergeCell ref="J14:L14"/>
    <mergeCell ref="M14:P14"/>
    <mergeCell ref="J16:L16"/>
    <mergeCell ref="M16:P16"/>
    <mergeCell ref="J18:L18"/>
    <mergeCell ref="M18:P18"/>
    <mergeCell ref="J20:L20"/>
    <mergeCell ref="M20:P20"/>
  </mergeCells>
  <printOptions horizontalCentered="1"/>
  <pageMargins left="0.78740157480315" right="0.78740157480315" top="1.18110236220472" bottom="1.18110236220472" header="0.51181" footer="0.51181"/>
  <pageSetup paperSize="9" scale="80" pageOrder="overThenDown" orientation="landscape" errors="blank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showGridLines="0" showZeros="0" topLeftCell="A5" workbookViewId="0">
      <pane topLeftCell="B5" activePane="bottomRight" state="frozen"/>
      <selection activeCell="E23" sqref="E23"/>
    </sheetView>
  </sheetViews>
  <sheetFormatPr defaultColWidth="8" defaultRowHeight="14.25" outlineLevelCol="5"/>
  <cols>
    <col min="1" max="1" width="39.4416666666667" style="1"/>
    <col min="2" max="3" width="27.25" style="1"/>
    <col min="4" max="4" width="42.1666666666667" style="1"/>
    <col min="5" max="6" width="27.25" style="1"/>
  </cols>
  <sheetData>
    <row r="1" ht="48" customHeight="1" spans="1:6">
      <c r="A1" s="67" t="s">
        <v>217</v>
      </c>
      <c r="B1" s="2"/>
      <c r="C1" s="2"/>
      <c r="D1" s="2"/>
      <c r="E1" s="2"/>
      <c r="F1" s="2"/>
    </row>
    <row r="2" ht="21" customHeight="1" spans="1:6">
      <c r="A2" s="68"/>
      <c r="B2" s="68"/>
      <c r="C2" s="68"/>
      <c r="D2" s="68"/>
      <c r="E2" s="69" t="s">
        <v>37</v>
      </c>
      <c r="F2" s="35"/>
    </row>
    <row r="3" ht="21" customHeight="1" spans="1:6">
      <c r="A3" s="70" t="s">
        <v>53</v>
      </c>
      <c r="B3" s="70"/>
      <c r="C3" s="70"/>
      <c r="D3" s="70"/>
      <c r="E3" s="71"/>
      <c r="F3" s="71" t="s">
        <v>54</v>
      </c>
    </row>
    <row r="4" ht="28.5" customHeight="1" spans="1:6">
      <c r="A4" s="72" t="s">
        <v>55</v>
      </c>
      <c r="B4" s="72" t="s">
        <v>84</v>
      </c>
      <c r="C4" s="72" t="s">
        <v>85</v>
      </c>
      <c r="D4" s="72" t="s">
        <v>55</v>
      </c>
      <c r="E4" s="72" t="s">
        <v>84</v>
      </c>
      <c r="F4" s="72" t="s">
        <v>85</v>
      </c>
    </row>
    <row r="5" ht="28.5" customHeight="1" spans="1:6">
      <c r="A5" s="73" t="s">
        <v>218</v>
      </c>
      <c r="B5" s="13">
        <v>36873296.18</v>
      </c>
      <c r="C5" s="13">
        <v>38717514.84</v>
      </c>
      <c r="D5" s="74" t="s">
        <v>219</v>
      </c>
      <c r="E5" s="13">
        <v>2198270</v>
      </c>
      <c r="F5" s="13">
        <v>2636480</v>
      </c>
    </row>
    <row r="6" ht="28.5" customHeight="1" spans="1:6">
      <c r="A6" s="73" t="s">
        <v>88</v>
      </c>
      <c r="B6" s="13">
        <v>0</v>
      </c>
      <c r="C6" s="13">
        <v>0</v>
      </c>
      <c r="D6" s="75" t="s">
        <v>220</v>
      </c>
      <c r="E6" s="13">
        <v>598119.39</v>
      </c>
      <c r="F6" s="13">
        <v>717690</v>
      </c>
    </row>
    <row r="7" ht="28.5" customHeight="1" spans="1:6">
      <c r="A7" s="73" t="s">
        <v>92</v>
      </c>
      <c r="B7" s="13">
        <v>21944.09</v>
      </c>
      <c r="C7" s="13">
        <v>22013.64</v>
      </c>
      <c r="D7" s="74" t="s">
        <v>93</v>
      </c>
      <c r="E7" s="13">
        <v>0</v>
      </c>
      <c r="F7" s="13">
        <v>0</v>
      </c>
    </row>
    <row r="8" ht="28.5" customHeight="1" spans="1:6">
      <c r="A8" s="73" t="s">
        <v>153</v>
      </c>
      <c r="B8" s="13">
        <v>131746.5</v>
      </c>
      <c r="C8" s="13">
        <v>132000</v>
      </c>
      <c r="D8" s="74" t="s">
        <v>221</v>
      </c>
      <c r="E8" s="13">
        <v>0</v>
      </c>
      <c r="F8" s="13">
        <v>0</v>
      </c>
    </row>
    <row r="9" ht="28.5" customHeight="1" spans="1:6">
      <c r="A9" s="73" t="s">
        <v>154</v>
      </c>
      <c r="B9" s="76">
        <v>39398.92</v>
      </c>
      <c r="C9" s="76">
        <v>36427.13</v>
      </c>
      <c r="D9" s="74" t="s">
        <v>222</v>
      </c>
      <c r="E9" s="13">
        <v>0</v>
      </c>
      <c r="F9" s="13">
        <v>0</v>
      </c>
    </row>
    <row r="10" ht="28.5" customHeight="1" spans="1:6">
      <c r="A10" s="77" t="s">
        <v>100</v>
      </c>
      <c r="B10" s="78">
        <v>0</v>
      </c>
      <c r="C10" s="78">
        <v>0</v>
      </c>
      <c r="D10" s="75" t="s">
        <v>223</v>
      </c>
      <c r="E10" s="13">
        <v>0</v>
      </c>
      <c r="F10" s="13">
        <v>0</v>
      </c>
    </row>
    <row r="11" ht="28.5" customHeight="1" spans="1:6">
      <c r="A11" s="79" t="s">
        <v>101</v>
      </c>
      <c r="B11" s="79" t="s">
        <v>101</v>
      </c>
      <c r="C11" s="79" t="s">
        <v>101</v>
      </c>
      <c r="D11" s="75" t="s">
        <v>224</v>
      </c>
      <c r="E11" s="13">
        <v>0</v>
      </c>
      <c r="F11" s="13">
        <v>0</v>
      </c>
    </row>
    <row r="12" ht="28.5" customHeight="1" spans="1:6">
      <c r="A12" s="79" t="s">
        <v>101</v>
      </c>
      <c r="B12" s="79" t="s">
        <v>101</v>
      </c>
      <c r="C12" s="79" t="s">
        <v>101</v>
      </c>
      <c r="D12" s="80" t="s">
        <v>225</v>
      </c>
      <c r="E12" s="13">
        <v>0</v>
      </c>
      <c r="F12" s="13">
        <v>0</v>
      </c>
    </row>
    <row r="13" ht="28.5" customHeight="1" spans="1:6">
      <c r="A13" s="81" t="s">
        <v>101</v>
      </c>
      <c r="B13" s="81" t="s">
        <v>101</v>
      </c>
      <c r="C13" s="81" t="s">
        <v>101</v>
      </c>
      <c r="D13" s="82" t="s">
        <v>226</v>
      </c>
      <c r="E13" s="76">
        <v>0</v>
      </c>
      <c r="F13" s="76">
        <v>0</v>
      </c>
    </row>
    <row r="14" ht="28.5" customHeight="1" spans="1:6">
      <c r="A14" s="83" t="s">
        <v>101</v>
      </c>
      <c r="B14" s="79" t="s">
        <v>101</v>
      </c>
      <c r="C14" s="79" t="s">
        <v>101</v>
      </c>
      <c r="D14" s="84" t="s">
        <v>227</v>
      </c>
      <c r="E14" s="85">
        <v>4104000</v>
      </c>
      <c r="F14" s="85">
        <v>4200000</v>
      </c>
    </row>
    <row r="15" ht="28.5" customHeight="1" spans="1:6">
      <c r="A15" s="86" t="s">
        <v>101</v>
      </c>
      <c r="B15" s="87" t="s">
        <v>101</v>
      </c>
      <c r="C15" s="87" t="s">
        <v>101</v>
      </c>
      <c r="D15" s="84" t="s">
        <v>228</v>
      </c>
      <c r="E15" s="13">
        <v>48000</v>
      </c>
      <c r="F15" s="13">
        <v>54400</v>
      </c>
    </row>
    <row r="16" ht="28.5" customHeight="1" spans="1:6">
      <c r="A16" s="86" t="s">
        <v>101</v>
      </c>
      <c r="B16" s="87" t="s">
        <v>101</v>
      </c>
      <c r="C16" s="87" t="s">
        <v>101</v>
      </c>
      <c r="D16" s="88" t="s">
        <v>229</v>
      </c>
      <c r="E16" s="13">
        <v>167916</v>
      </c>
      <c r="F16" s="13">
        <v>168000</v>
      </c>
    </row>
    <row r="17" ht="28.5" customHeight="1" spans="1:6">
      <c r="A17" s="86" t="s">
        <v>101</v>
      </c>
      <c r="B17" s="87" t="s">
        <v>101</v>
      </c>
      <c r="C17" s="87" t="s">
        <v>101</v>
      </c>
      <c r="D17" s="89" t="s">
        <v>230</v>
      </c>
      <c r="E17" s="76">
        <v>315348.06</v>
      </c>
      <c r="F17" s="76">
        <v>323000</v>
      </c>
    </row>
    <row r="18" ht="28.5" customHeight="1" spans="1:6">
      <c r="A18" s="90" t="s">
        <v>155</v>
      </c>
      <c r="B18" s="91">
        <f>B5+B6+B7+B8+B9</f>
        <v>37066385.69</v>
      </c>
      <c r="C18" s="91">
        <f>C5+C6+C7+C8+C9</f>
        <v>38907955.61</v>
      </c>
      <c r="D18" s="90" t="s">
        <v>231</v>
      </c>
      <c r="E18" s="91">
        <f>E5+E6+E7+E8+E9+E14+E15+E16+E17</f>
        <v>7431653.45</v>
      </c>
      <c r="F18" s="91">
        <f>F5+F6+F7+F8+F9+F14+F15+F16+F17</f>
        <v>8099570</v>
      </c>
    </row>
    <row r="19" ht="28.5" customHeight="1" spans="1:6">
      <c r="A19" s="73" t="s">
        <v>157</v>
      </c>
      <c r="B19" s="13">
        <v>0</v>
      </c>
      <c r="C19" s="13">
        <v>0</v>
      </c>
      <c r="D19" s="73" t="s">
        <v>232</v>
      </c>
      <c r="E19" s="13">
        <v>0</v>
      </c>
      <c r="F19" s="13">
        <v>0</v>
      </c>
    </row>
    <row r="20" ht="28.5" customHeight="1" spans="1:6">
      <c r="A20" s="73" t="s">
        <v>159</v>
      </c>
      <c r="B20" s="76">
        <v>0</v>
      </c>
      <c r="C20" s="76">
        <v>0</v>
      </c>
      <c r="D20" s="73" t="s">
        <v>233</v>
      </c>
      <c r="E20" s="76">
        <v>0</v>
      </c>
      <c r="F20" s="76">
        <v>0</v>
      </c>
    </row>
    <row r="21" ht="28.5" customHeight="1" spans="1:6">
      <c r="A21" s="73" t="s">
        <v>161</v>
      </c>
      <c r="B21" s="92">
        <f>B18+B19+B20</f>
        <v>37066385.69</v>
      </c>
      <c r="C21" s="92">
        <f>C18+C19+C20</f>
        <v>38907955.61</v>
      </c>
      <c r="D21" s="73" t="s">
        <v>234</v>
      </c>
      <c r="E21" s="92">
        <f>E18+E19+E20</f>
        <v>7431653.45</v>
      </c>
      <c r="F21" s="92">
        <f>F18+F19+F20</f>
        <v>8099570</v>
      </c>
    </row>
    <row r="22" ht="28.5" customHeight="1" spans="1:6">
      <c r="A22" s="93" t="s">
        <v>101</v>
      </c>
      <c r="B22" s="94" t="s">
        <v>101</v>
      </c>
      <c r="C22" s="95" t="s">
        <v>101</v>
      </c>
      <c r="D22" s="73" t="s">
        <v>235</v>
      </c>
      <c r="E22" s="92">
        <f>B21-E21</f>
        <v>29634732.24</v>
      </c>
      <c r="F22" s="92">
        <f>C21-F21</f>
        <v>30808385.61</v>
      </c>
    </row>
    <row r="23" ht="28.5" customHeight="1" spans="1:6">
      <c r="A23" s="73" t="s">
        <v>164</v>
      </c>
      <c r="B23" s="76">
        <v>256764020.91</v>
      </c>
      <c r="C23" s="92">
        <f>E23</f>
        <v>286398753.15</v>
      </c>
      <c r="D23" s="73" t="s">
        <v>236</v>
      </c>
      <c r="E23" s="92">
        <f>B23+E22</f>
        <v>286398753.15</v>
      </c>
      <c r="F23" s="92">
        <f>C23+F22</f>
        <v>317207138.76</v>
      </c>
    </row>
    <row r="24" ht="28.5" customHeight="1" spans="1:6">
      <c r="A24" s="96" t="s">
        <v>117</v>
      </c>
      <c r="B24" s="91">
        <f>B21+B23</f>
        <v>293830406.6</v>
      </c>
      <c r="C24" s="91">
        <f>C21+C23</f>
        <v>325306708.76</v>
      </c>
      <c r="D24" s="96" t="s">
        <v>117</v>
      </c>
      <c r="E24" s="91">
        <f>E21+E23</f>
        <v>293830406.6</v>
      </c>
      <c r="F24" s="91">
        <f>F21+F23</f>
        <v>325306708.76</v>
      </c>
    </row>
    <row r="25" ht="28.5" customHeight="1" spans="1:6">
      <c r="A25" s="49"/>
      <c r="B25" s="49"/>
      <c r="C25" s="49"/>
      <c r="D25" s="49"/>
      <c r="E25" s="49"/>
      <c r="F25" s="35" t="s">
        <v>237</v>
      </c>
    </row>
  </sheetData>
  <mergeCells count="2">
    <mergeCell ref="A1:F1"/>
    <mergeCell ref="E2:F2"/>
  </mergeCells>
  <printOptions horizontalCentered="1"/>
  <pageMargins left="0.393700787401575" right="0.393700787401575" top="0.393700787401575" bottom="0.393700787401575" header="0.51181" footer="0.51181"/>
  <pageSetup paperSize="9" scale="80" pageOrder="overThenDown" orientation="landscape" errors="blank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A1" sqref="A1:G1"/>
    </sheetView>
  </sheetViews>
  <sheetFormatPr defaultColWidth="8" defaultRowHeight="14.25"/>
  <cols>
    <col min="1" max="1" width="40.4416666666667" style="1"/>
    <col min="2" max="7" width="27.5333333333333" style="1"/>
    <col min="8" max="9" width="8.45833333333333" style="1"/>
  </cols>
  <sheetData>
    <row r="1" ht="57" customHeight="1" spans="1:9">
      <c r="A1" s="2" t="s">
        <v>238</v>
      </c>
      <c r="B1" s="3"/>
      <c r="C1" s="3"/>
      <c r="D1" s="3"/>
      <c r="E1" s="3"/>
      <c r="F1" s="3"/>
      <c r="G1" s="3"/>
      <c r="H1" s="45"/>
      <c r="I1" s="45"/>
    </row>
    <row r="2" ht="15.75" customHeight="1" spans="1:9">
      <c r="A2" s="50"/>
      <c r="B2" s="50"/>
      <c r="C2" s="50"/>
      <c r="D2" s="50"/>
      <c r="E2" s="50"/>
      <c r="F2" s="42"/>
      <c r="G2" s="35" t="s">
        <v>39</v>
      </c>
      <c r="H2" s="45"/>
      <c r="I2" s="45"/>
    </row>
    <row r="3" ht="20.25" customHeight="1" spans="1:9">
      <c r="A3" s="4" t="s">
        <v>53</v>
      </c>
      <c r="B3" s="24"/>
      <c r="C3" s="24"/>
      <c r="D3" s="24"/>
      <c r="E3" s="51"/>
      <c r="F3" s="52"/>
      <c r="G3" s="52" t="s">
        <v>54</v>
      </c>
      <c r="H3" s="45"/>
      <c r="I3" s="45"/>
    </row>
    <row r="4" ht="27.75" customHeight="1" spans="1:9">
      <c r="A4" s="53" t="s">
        <v>55</v>
      </c>
      <c r="B4" s="54" t="s">
        <v>84</v>
      </c>
      <c r="C4" s="55"/>
      <c r="D4" s="56"/>
      <c r="E4" s="57" t="s">
        <v>85</v>
      </c>
      <c r="F4" s="58"/>
      <c r="G4" s="58"/>
      <c r="H4" s="59"/>
      <c r="I4" s="45"/>
    </row>
    <row r="5" ht="42" customHeight="1" spans="1:9">
      <c r="A5" s="60"/>
      <c r="B5" s="9" t="s">
        <v>239</v>
      </c>
      <c r="C5" s="41" t="s">
        <v>240</v>
      </c>
      <c r="D5" s="41" t="s">
        <v>241</v>
      </c>
      <c r="E5" s="61" t="s">
        <v>239</v>
      </c>
      <c r="F5" s="62" t="s">
        <v>240</v>
      </c>
      <c r="G5" s="62" t="s">
        <v>241</v>
      </c>
      <c r="H5" s="45"/>
      <c r="I5" s="45"/>
    </row>
    <row r="6" ht="27.75" customHeight="1" spans="1:9">
      <c r="A6" s="10" t="s">
        <v>242</v>
      </c>
      <c r="B6" s="26">
        <f>C6+D6</f>
        <v>0</v>
      </c>
      <c r="C6" s="26">
        <f>C7+C8+C9</f>
        <v>0</v>
      </c>
      <c r="D6" s="13">
        <v>0</v>
      </c>
      <c r="E6" s="26">
        <f>F6+G6</f>
        <v>12915516.87</v>
      </c>
      <c r="F6" s="26">
        <f>F7+F8+F9</f>
        <v>12915516.87</v>
      </c>
      <c r="G6" s="13">
        <v>0</v>
      </c>
      <c r="H6" s="45"/>
      <c r="I6" s="45"/>
    </row>
    <row r="7" ht="27.75" customHeight="1" spans="1:9">
      <c r="A7" s="10" t="s">
        <v>172</v>
      </c>
      <c r="B7" s="26">
        <f>C7</f>
        <v>0</v>
      </c>
      <c r="C7" s="13">
        <v>0</v>
      </c>
      <c r="D7" s="11" t="s">
        <v>101</v>
      </c>
      <c r="E7" s="26">
        <f>F7</f>
        <v>5930017</v>
      </c>
      <c r="F7" s="13">
        <v>5930017</v>
      </c>
      <c r="G7" s="11" t="s">
        <v>101</v>
      </c>
      <c r="H7" s="45"/>
      <c r="I7" s="45"/>
    </row>
    <row r="8" ht="27.75" customHeight="1" spans="1:9">
      <c r="A8" s="10" t="s">
        <v>173</v>
      </c>
      <c r="B8" s="26">
        <f t="shared" ref="B8:B18" si="0">C8+D8</f>
        <v>0</v>
      </c>
      <c r="C8" s="13">
        <v>0</v>
      </c>
      <c r="D8" s="13">
        <v>0</v>
      </c>
      <c r="E8" s="26">
        <f t="shared" ref="E8:E18" si="1">F8+G8</f>
        <v>6985499.87</v>
      </c>
      <c r="F8" s="13">
        <v>6985499.87</v>
      </c>
      <c r="G8" s="13">
        <v>0</v>
      </c>
      <c r="H8" s="45"/>
      <c r="I8" s="45"/>
    </row>
    <row r="9" ht="27.75" customHeight="1" spans="1:9">
      <c r="A9" s="10" t="s">
        <v>186</v>
      </c>
      <c r="B9" s="26">
        <f t="shared" si="0"/>
        <v>0</v>
      </c>
      <c r="C9" s="13">
        <v>0</v>
      </c>
      <c r="D9" s="13">
        <v>0</v>
      </c>
      <c r="E9" s="26">
        <f t="shared" si="1"/>
        <v>0</v>
      </c>
      <c r="F9" s="13">
        <v>0</v>
      </c>
      <c r="G9" s="13">
        <v>0</v>
      </c>
      <c r="H9" s="45"/>
      <c r="I9" s="45"/>
    </row>
    <row r="10" ht="27.75" customHeight="1" spans="1:9">
      <c r="A10" s="10" t="s">
        <v>88</v>
      </c>
      <c r="B10" s="26">
        <f t="shared" si="0"/>
        <v>0</v>
      </c>
      <c r="C10" s="13">
        <v>0</v>
      </c>
      <c r="D10" s="13">
        <v>0</v>
      </c>
      <c r="E10" s="26">
        <f t="shared" si="1"/>
        <v>0</v>
      </c>
      <c r="F10" s="13">
        <v>0</v>
      </c>
      <c r="G10" s="13">
        <v>0</v>
      </c>
      <c r="H10" s="63"/>
      <c r="I10" s="45"/>
    </row>
    <row r="11" ht="27.75" customHeight="1" spans="1:9">
      <c r="A11" s="10" t="s">
        <v>92</v>
      </c>
      <c r="B11" s="26">
        <f t="shared" si="0"/>
        <v>0</v>
      </c>
      <c r="C11" s="13">
        <v>0</v>
      </c>
      <c r="D11" s="13">
        <v>0</v>
      </c>
      <c r="E11" s="26">
        <f t="shared" si="1"/>
        <v>0</v>
      </c>
      <c r="F11" s="13">
        <v>0</v>
      </c>
      <c r="G11" s="13">
        <v>0</v>
      </c>
      <c r="H11" s="45"/>
      <c r="I11" s="45"/>
    </row>
    <row r="12" ht="27.75" customHeight="1" spans="1:9">
      <c r="A12" s="10" t="s">
        <v>189</v>
      </c>
      <c r="B12" s="26">
        <f t="shared" si="0"/>
        <v>0</v>
      </c>
      <c r="C12" s="13">
        <v>0</v>
      </c>
      <c r="D12" s="13">
        <v>0</v>
      </c>
      <c r="E12" s="26">
        <f t="shared" si="1"/>
        <v>0</v>
      </c>
      <c r="F12" s="13">
        <v>0</v>
      </c>
      <c r="G12" s="13">
        <v>0</v>
      </c>
      <c r="H12" s="45"/>
      <c r="I12" s="45"/>
    </row>
    <row r="13" ht="27.75" customHeight="1" spans="1:9">
      <c r="A13" s="10" t="s">
        <v>190</v>
      </c>
      <c r="B13" s="26">
        <f t="shared" si="0"/>
        <v>0</v>
      </c>
      <c r="C13" s="26">
        <f>C6+C10+C11+C12</f>
        <v>0</v>
      </c>
      <c r="D13" s="26">
        <f>D6+D10+D11+D12</f>
        <v>0</v>
      </c>
      <c r="E13" s="26">
        <f t="shared" si="1"/>
        <v>12915516.87</v>
      </c>
      <c r="F13" s="26">
        <f>F6+F10+F11+F12</f>
        <v>12915516.87</v>
      </c>
      <c r="G13" s="26">
        <f>G6+G10+G11+G12</f>
        <v>0</v>
      </c>
      <c r="H13" s="45"/>
      <c r="I13" s="45"/>
    </row>
    <row r="14" ht="27.75" customHeight="1" spans="1:9">
      <c r="A14" s="10" t="s">
        <v>191</v>
      </c>
      <c r="B14" s="26">
        <f t="shared" si="0"/>
        <v>0</v>
      </c>
      <c r="C14" s="13">
        <v>0</v>
      </c>
      <c r="D14" s="13">
        <v>0</v>
      </c>
      <c r="E14" s="26">
        <f t="shared" si="1"/>
        <v>0</v>
      </c>
      <c r="F14" s="13">
        <v>0</v>
      </c>
      <c r="G14" s="13">
        <v>0</v>
      </c>
      <c r="H14" s="45"/>
      <c r="I14" s="45"/>
    </row>
    <row r="15" ht="27.75" customHeight="1" spans="1:9">
      <c r="A15" s="10" t="s">
        <v>192</v>
      </c>
      <c r="B15" s="26">
        <f t="shared" si="0"/>
        <v>0</v>
      </c>
      <c r="C15" s="13">
        <v>0</v>
      </c>
      <c r="D15" s="13">
        <v>0</v>
      </c>
      <c r="E15" s="26">
        <f t="shared" si="1"/>
        <v>0</v>
      </c>
      <c r="F15" s="13">
        <v>0</v>
      </c>
      <c r="G15" s="13">
        <v>0</v>
      </c>
      <c r="H15" s="45"/>
      <c r="I15" s="45"/>
    </row>
    <row r="16" ht="27.75" customHeight="1" spans="1:9">
      <c r="A16" s="10" t="s">
        <v>193</v>
      </c>
      <c r="B16" s="26">
        <f t="shared" si="0"/>
        <v>0</v>
      </c>
      <c r="C16" s="26">
        <f>C13+C14+C15</f>
        <v>0</v>
      </c>
      <c r="D16" s="26">
        <f>D13+D14+D15</f>
        <v>0</v>
      </c>
      <c r="E16" s="26">
        <f t="shared" si="1"/>
        <v>12915516.87</v>
      </c>
      <c r="F16" s="26">
        <f>F13+F14+F15</f>
        <v>12915516.87</v>
      </c>
      <c r="G16" s="26">
        <f>G13+G14+G15</f>
        <v>0</v>
      </c>
      <c r="H16" s="45"/>
      <c r="I16" s="45"/>
    </row>
    <row r="17" ht="27.75" customHeight="1" spans="1:9">
      <c r="A17" s="10" t="s">
        <v>194</v>
      </c>
      <c r="B17" s="26">
        <f t="shared" si="0"/>
        <v>0</v>
      </c>
      <c r="C17" s="13">
        <v>0</v>
      </c>
      <c r="D17" s="13">
        <v>0</v>
      </c>
      <c r="E17" s="26">
        <f t="shared" si="1"/>
        <v>0</v>
      </c>
      <c r="F17" s="13">
        <v>0</v>
      </c>
      <c r="G17" s="13">
        <v>0</v>
      </c>
      <c r="H17" s="45"/>
      <c r="I17" s="45"/>
    </row>
    <row r="18" ht="27.75" customHeight="1" spans="1:9">
      <c r="A18" s="11" t="s">
        <v>243</v>
      </c>
      <c r="B18" s="26">
        <f t="shared" si="0"/>
        <v>0</v>
      </c>
      <c r="C18" s="26">
        <f>C16+C17</f>
        <v>0</v>
      </c>
      <c r="D18" s="26">
        <f>D16+D17</f>
        <v>0</v>
      </c>
      <c r="E18" s="26">
        <f t="shared" si="1"/>
        <v>12915516.87</v>
      </c>
      <c r="F18" s="26">
        <f>F16+F17</f>
        <v>12915516.87</v>
      </c>
      <c r="G18" s="26">
        <f>G16+G17</f>
        <v>0</v>
      </c>
      <c r="H18" s="45"/>
      <c r="I18" s="45"/>
    </row>
    <row r="19" ht="27.75" customHeight="1" spans="1:9">
      <c r="A19" s="9" t="s">
        <v>55</v>
      </c>
      <c r="B19" s="9" t="s">
        <v>84</v>
      </c>
      <c r="C19" s="55"/>
      <c r="D19" s="60"/>
      <c r="E19" s="9" t="s">
        <v>85</v>
      </c>
      <c r="F19" s="55"/>
      <c r="G19" s="55"/>
      <c r="H19" s="45"/>
      <c r="I19" s="45"/>
    </row>
    <row r="20" ht="42" customHeight="1" spans="1:9">
      <c r="A20" s="60"/>
      <c r="B20" s="9" t="s">
        <v>239</v>
      </c>
      <c r="C20" s="41" t="s">
        <v>240</v>
      </c>
      <c r="D20" s="41" t="s">
        <v>241</v>
      </c>
      <c r="E20" s="9" t="s">
        <v>239</v>
      </c>
      <c r="F20" s="41" t="s">
        <v>240</v>
      </c>
      <c r="G20" s="41" t="s">
        <v>241</v>
      </c>
      <c r="H20" s="45"/>
      <c r="I20" s="45"/>
    </row>
    <row r="21" ht="27.75" customHeight="1" spans="1:9">
      <c r="A21" s="10" t="s">
        <v>244</v>
      </c>
      <c r="B21" s="26">
        <f t="shared" ref="B21:B34" si="2">C21+D21</f>
        <v>0</v>
      </c>
      <c r="C21" s="26">
        <f>C22+C23+C24</f>
        <v>0</v>
      </c>
      <c r="D21" s="26">
        <f>D22+D23+D24</f>
        <v>0</v>
      </c>
      <c r="E21" s="26">
        <f t="shared" ref="E21:E34" si="3">F21+G21</f>
        <v>3135840</v>
      </c>
      <c r="F21" s="26">
        <f>F22+F23+F24</f>
        <v>3135840</v>
      </c>
      <c r="G21" s="26">
        <f>G22+G23+G24</f>
        <v>0</v>
      </c>
      <c r="H21" s="45"/>
      <c r="I21" s="45"/>
    </row>
    <row r="22" ht="27.75" customHeight="1" spans="1:9">
      <c r="A22" s="10" t="s">
        <v>245</v>
      </c>
      <c r="B22" s="26">
        <f t="shared" si="2"/>
        <v>0</v>
      </c>
      <c r="C22" s="13">
        <v>0</v>
      </c>
      <c r="D22" s="13">
        <v>0</v>
      </c>
      <c r="E22" s="26">
        <f t="shared" si="3"/>
        <v>1567920</v>
      </c>
      <c r="F22" s="13">
        <v>1567920</v>
      </c>
      <c r="G22" s="13">
        <v>0</v>
      </c>
      <c r="H22" s="45"/>
      <c r="I22" s="45"/>
    </row>
    <row r="23" ht="27.75" customHeight="1" spans="1:9">
      <c r="A23" s="10" t="s">
        <v>246</v>
      </c>
      <c r="B23" s="26">
        <f t="shared" si="2"/>
        <v>0</v>
      </c>
      <c r="C23" s="13">
        <v>0</v>
      </c>
      <c r="D23" s="13">
        <v>0</v>
      </c>
      <c r="E23" s="26">
        <f t="shared" si="3"/>
        <v>1567920</v>
      </c>
      <c r="F23" s="13">
        <v>1567920</v>
      </c>
      <c r="G23" s="13">
        <v>0</v>
      </c>
      <c r="H23" s="45"/>
      <c r="I23" s="45"/>
    </row>
    <row r="24" ht="27.75" customHeight="1" spans="1:9">
      <c r="A24" s="10" t="s">
        <v>179</v>
      </c>
      <c r="B24" s="26">
        <f t="shared" si="2"/>
        <v>0</v>
      </c>
      <c r="C24" s="13">
        <v>0</v>
      </c>
      <c r="D24" s="13">
        <v>0</v>
      </c>
      <c r="E24" s="26">
        <f t="shared" si="3"/>
        <v>0</v>
      </c>
      <c r="F24" s="13">
        <v>0</v>
      </c>
      <c r="G24" s="13">
        <v>0</v>
      </c>
      <c r="H24" s="45"/>
      <c r="I24" s="45"/>
    </row>
    <row r="25" ht="27.75" customHeight="1" spans="1:9">
      <c r="A25" s="10" t="s">
        <v>247</v>
      </c>
      <c r="B25" s="26">
        <f t="shared" si="2"/>
        <v>0</v>
      </c>
      <c r="C25" s="13">
        <v>0</v>
      </c>
      <c r="D25" s="13">
        <v>0</v>
      </c>
      <c r="E25" s="26">
        <f t="shared" si="3"/>
        <v>524200</v>
      </c>
      <c r="F25" s="13">
        <v>524200</v>
      </c>
      <c r="G25" s="13">
        <v>0</v>
      </c>
      <c r="H25" s="45"/>
      <c r="I25" s="45"/>
    </row>
    <row r="26" ht="27.75" customHeight="1" spans="1:9">
      <c r="A26" s="10" t="s">
        <v>248</v>
      </c>
      <c r="B26" s="26">
        <f t="shared" si="2"/>
        <v>0</v>
      </c>
      <c r="C26" s="13">
        <v>0</v>
      </c>
      <c r="D26" s="13">
        <v>0</v>
      </c>
      <c r="E26" s="26">
        <f t="shared" si="3"/>
        <v>452000</v>
      </c>
      <c r="F26" s="13">
        <v>452000</v>
      </c>
      <c r="G26" s="13">
        <v>0</v>
      </c>
      <c r="H26" s="64"/>
      <c r="I26" s="32"/>
    </row>
    <row r="27" ht="27.75" customHeight="1" spans="1:9">
      <c r="A27" s="10" t="s">
        <v>249</v>
      </c>
      <c r="B27" s="26">
        <f t="shared" si="2"/>
        <v>0</v>
      </c>
      <c r="C27" s="13">
        <v>0</v>
      </c>
      <c r="D27" s="13">
        <v>0</v>
      </c>
      <c r="E27" s="26">
        <f t="shared" si="3"/>
        <v>72200</v>
      </c>
      <c r="F27" s="13">
        <v>72200</v>
      </c>
      <c r="G27" s="13">
        <v>0</v>
      </c>
      <c r="H27" s="32"/>
      <c r="I27" s="32"/>
    </row>
    <row r="28" ht="27.75" customHeight="1" spans="1:9">
      <c r="A28" s="10" t="s">
        <v>250</v>
      </c>
      <c r="B28" s="26">
        <f t="shared" si="2"/>
        <v>0</v>
      </c>
      <c r="C28" s="26">
        <f>C21+C25</f>
        <v>0</v>
      </c>
      <c r="D28" s="26">
        <f>D21+D25</f>
        <v>0</v>
      </c>
      <c r="E28" s="26">
        <f t="shared" si="3"/>
        <v>3660040</v>
      </c>
      <c r="F28" s="26">
        <f>F21+F25</f>
        <v>3660040</v>
      </c>
      <c r="G28" s="26">
        <f>G21+G25</f>
        <v>0</v>
      </c>
      <c r="H28" s="45"/>
      <c r="I28" s="45"/>
    </row>
    <row r="29" ht="27.75" customHeight="1" spans="1:9">
      <c r="A29" s="10" t="s">
        <v>251</v>
      </c>
      <c r="B29" s="26">
        <f t="shared" si="2"/>
        <v>0</v>
      </c>
      <c r="C29" s="13">
        <v>0</v>
      </c>
      <c r="D29" s="13">
        <v>0</v>
      </c>
      <c r="E29" s="26">
        <f t="shared" si="3"/>
        <v>0</v>
      </c>
      <c r="F29" s="13">
        <v>0</v>
      </c>
      <c r="G29" s="13">
        <v>0</v>
      </c>
      <c r="H29" s="45"/>
      <c r="I29" s="45"/>
    </row>
    <row r="30" ht="27.75" customHeight="1" spans="1:9">
      <c r="A30" s="10" t="s">
        <v>252</v>
      </c>
      <c r="B30" s="26">
        <f t="shared" si="2"/>
        <v>0</v>
      </c>
      <c r="C30" s="13">
        <v>0</v>
      </c>
      <c r="D30" s="13">
        <v>0</v>
      </c>
      <c r="E30" s="26">
        <f t="shared" si="3"/>
        <v>0</v>
      </c>
      <c r="F30" s="13">
        <v>0</v>
      </c>
      <c r="G30" s="13">
        <v>0</v>
      </c>
      <c r="H30" s="45"/>
      <c r="I30" s="45"/>
    </row>
    <row r="31" ht="27.75" customHeight="1" spans="1:9">
      <c r="A31" s="10" t="s">
        <v>253</v>
      </c>
      <c r="B31" s="26">
        <f t="shared" si="2"/>
        <v>0</v>
      </c>
      <c r="C31" s="26">
        <f>C28+C29+C30</f>
        <v>0</v>
      </c>
      <c r="D31" s="26">
        <f>D28+D29+D30</f>
        <v>0</v>
      </c>
      <c r="E31" s="26">
        <f t="shared" si="3"/>
        <v>3660040</v>
      </c>
      <c r="F31" s="26">
        <f>F28+F29+F30</f>
        <v>3660040</v>
      </c>
      <c r="G31" s="26">
        <f>G28+G29+G30</f>
        <v>0</v>
      </c>
      <c r="H31" s="45"/>
      <c r="I31" s="45"/>
    </row>
    <row r="32" ht="27.75" customHeight="1" spans="1:9">
      <c r="A32" s="10" t="s">
        <v>254</v>
      </c>
      <c r="B32" s="26">
        <f t="shared" si="2"/>
        <v>0</v>
      </c>
      <c r="C32" s="26">
        <f>C16-C31</f>
        <v>0</v>
      </c>
      <c r="D32" s="26">
        <f>D16-D31</f>
        <v>0</v>
      </c>
      <c r="E32" s="26">
        <f t="shared" si="3"/>
        <v>9255476.87</v>
      </c>
      <c r="F32" s="26">
        <f>F16-F31</f>
        <v>9255476.87</v>
      </c>
      <c r="G32" s="26">
        <f>G16-G31</f>
        <v>0</v>
      </c>
      <c r="H32" s="45"/>
      <c r="I32" s="45"/>
    </row>
    <row r="33" ht="27.75" customHeight="1" spans="1:9">
      <c r="A33" s="10" t="s">
        <v>255</v>
      </c>
      <c r="B33" s="26">
        <f t="shared" si="2"/>
        <v>0</v>
      </c>
      <c r="C33" s="26">
        <f>C17+C32</f>
        <v>0</v>
      </c>
      <c r="D33" s="26">
        <f>D17+D32</f>
        <v>0</v>
      </c>
      <c r="E33" s="26">
        <f t="shared" si="3"/>
        <v>9255476.87</v>
      </c>
      <c r="F33" s="26">
        <f>F17+F32</f>
        <v>9255476.87</v>
      </c>
      <c r="G33" s="26">
        <f>G17+G32</f>
        <v>0</v>
      </c>
      <c r="H33" s="45"/>
      <c r="I33" s="45"/>
    </row>
    <row r="34" ht="28.5" customHeight="1" spans="1:9">
      <c r="A34" s="11" t="s">
        <v>243</v>
      </c>
      <c r="B34" s="26">
        <f t="shared" si="2"/>
        <v>0</v>
      </c>
      <c r="C34" s="65">
        <f>C31+C33</f>
        <v>0</v>
      </c>
      <c r="D34" s="65">
        <f>D31+D33</f>
        <v>0</v>
      </c>
      <c r="E34" s="26">
        <f t="shared" si="3"/>
        <v>12915516.87</v>
      </c>
      <c r="F34" s="26">
        <f>F31+F33</f>
        <v>12915516.87</v>
      </c>
      <c r="G34" s="26">
        <f>G31+G33</f>
        <v>0</v>
      </c>
      <c r="H34" s="45"/>
      <c r="I34" s="45"/>
    </row>
    <row r="35" ht="28.5" customHeight="1" spans="1:9">
      <c r="A35" s="18"/>
      <c r="B35" s="18"/>
      <c r="C35" s="66"/>
      <c r="D35" s="66"/>
      <c r="E35" s="18"/>
      <c r="F35" s="18"/>
      <c r="G35" s="35" t="s">
        <v>256</v>
      </c>
      <c r="H35" s="42"/>
      <c r="I35" s="42"/>
    </row>
  </sheetData>
  <mergeCells count="8">
    <mergeCell ref="A1:G1"/>
    <mergeCell ref="B4:D4"/>
    <mergeCell ref="E4:G4"/>
    <mergeCell ref="B19:D19"/>
    <mergeCell ref="E19:G19"/>
    <mergeCell ref="A4:A5"/>
    <mergeCell ref="A19:A20"/>
    <mergeCell ref="H26:I27"/>
  </mergeCells>
  <pageMargins left="1.18110236220472" right="1.18110236220472" top="1.18110236220472" bottom="1.18110236220472" header="0.51181" footer="0.51181"/>
  <pageSetup paperSize="9" pageOrder="overThenDown" orientation="portrait" errors="blank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topLeftCell="F1" activePane="bottomRight" state="frozen"/>
      <selection activeCell="A1" sqref="A1:J2"/>
    </sheetView>
  </sheetViews>
  <sheetFormatPr defaultColWidth="8" defaultRowHeight="14.25"/>
  <cols>
    <col min="1" max="1" width="36" style="1"/>
    <col min="2" max="2" width="25.6666666666667" style="1"/>
    <col min="3" max="3" width="27.9666666666667" style="1"/>
    <col min="4" max="4" width="36" style="1"/>
    <col min="5" max="5" width="24.3833333333333" style="1"/>
    <col min="6" max="6" width="26.3916666666667" style="1"/>
    <col min="7" max="7" width="23.2333333333333" style="1"/>
    <col min="8" max="8" width="22.8" style="1"/>
    <col min="9" max="9" width="25.525" style="1"/>
    <col min="10" max="10" width="25.2416666666667" style="1"/>
  </cols>
  <sheetData>
    <row r="1" ht="31.5" customHeight="1" spans="1:10">
      <c r="A1" s="43" t="s">
        <v>257</v>
      </c>
      <c r="B1" s="32"/>
      <c r="C1" s="32"/>
      <c r="D1" s="32"/>
      <c r="E1" s="32"/>
      <c r="F1" s="32"/>
      <c r="G1" s="32"/>
      <c r="H1" s="32"/>
      <c r="I1" s="32"/>
      <c r="J1" s="32"/>
    </row>
    <row r="2" ht="31.5" customHeight="1" spans="1:10">
      <c r="A2" s="32"/>
      <c r="B2" s="32"/>
      <c r="C2" s="32"/>
      <c r="D2" s="32"/>
      <c r="E2" s="32"/>
      <c r="F2" s="32"/>
      <c r="G2" s="32"/>
      <c r="H2" s="32"/>
      <c r="I2" s="32"/>
      <c r="J2" s="32"/>
    </row>
    <row r="3" ht="21" customHeight="1" spans="1:10">
      <c r="A3" s="44"/>
      <c r="B3" s="44"/>
      <c r="C3" s="44"/>
      <c r="D3" s="44"/>
      <c r="E3" s="44"/>
      <c r="F3" s="44"/>
      <c r="G3" s="46"/>
      <c r="H3" s="44"/>
      <c r="I3" s="46"/>
      <c r="J3" s="35" t="s">
        <v>41</v>
      </c>
    </row>
    <row r="4" ht="21" customHeight="1" spans="1:10">
      <c r="A4" s="4" t="s">
        <v>53</v>
      </c>
      <c r="B4" s="5"/>
      <c r="C4" s="5"/>
      <c r="D4" s="5"/>
      <c r="E4" s="5"/>
      <c r="F4" s="5"/>
      <c r="G4" s="7"/>
      <c r="H4" s="5"/>
      <c r="I4" s="7"/>
      <c r="J4" s="8" t="s">
        <v>54</v>
      </c>
    </row>
    <row r="5" ht="42.75" customHeight="1" spans="1:10">
      <c r="A5" s="9" t="s">
        <v>258</v>
      </c>
      <c r="B5" s="9" t="s">
        <v>56</v>
      </c>
      <c r="C5" s="41" t="s">
        <v>259</v>
      </c>
      <c r="D5" s="41" t="s">
        <v>260</v>
      </c>
      <c r="E5" s="41" t="s">
        <v>261</v>
      </c>
      <c r="F5" s="41" t="s">
        <v>262</v>
      </c>
      <c r="G5" s="41" t="s">
        <v>263</v>
      </c>
      <c r="H5" s="41" t="s">
        <v>62</v>
      </c>
      <c r="I5" s="41" t="s">
        <v>63</v>
      </c>
      <c r="J5" s="41" t="s">
        <v>64</v>
      </c>
    </row>
    <row r="6" ht="27.75" customHeight="1" spans="1:10">
      <c r="A6" s="10" t="s">
        <v>264</v>
      </c>
      <c r="B6" s="26">
        <f t="shared" ref="B6:J6" si="0">B9+B10+B11+B12</f>
        <v>218271740.96</v>
      </c>
      <c r="C6" s="26">
        <f t="shared" si="0"/>
        <v>0</v>
      </c>
      <c r="D6" s="26">
        <f t="shared" si="0"/>
        <v>81178755.96</v>
      </c>
      <c r="E6" s="26">
        <f t="shared" si="0"/>
        <v>0</v>
      </c>
      <c r="F6" s="26">
        <f t="shared" si="0"/>
        <v>0</v>
      </c>
      <c r="G6" s="26">
        <f t="shared" si="0"/>
        <v>137092985</v>
      </c>
      <c r="H6" s="26">
        <f t="shared" si="0"/>
        <v>0</v>
      </c>
      <c r="I6" s="26">
        <f t="shared" si="0"/>
        <v>0</v>
      </c>
      <c r="J6" s="26">
        <f t="shared" si="0"/>
        <v>0</v>
      </c>
    </row>
    <row r="7" ht="38.25" customHeight="1" spans="1:10">
      <c r="A7" s="10" t="s">
        <v>265</v>
      </c>
      <c r="B7" s="47" t="s">
        <v>101</v>
      </c>
      <c r="C7" s="25" t="s">
        <v>266</v>
      </c>
      <c r="D7" s="25" t="s">
        <v>267</v>
      </c>
      <c r="E7" s="25" t="s">
        <v>268</v>
      </c>
      <c r="F7" s="25" t="s">
        <v>269</v>
      </c>
      <c r="G7" s="25" t="s">
        <v>270</v>
      </c>
      <c r="H7" s="25" t="s">
        <v>271</v>
      </c>
      <c r="I7" s="25" t="s">
        <v>272</v>
      </c>
      <c r="J7" s="25" t="s">
        <v>273</v>
      </c>
    </row>
    <row r="8" ht="29.25" customHeight="1" spans="1:10">
      <c r="A8" s="10" t="s">
        <v>274</v>
      </c>
      <c r="B8" s="26">
        <f>C8+D8+E8+F8+G8+H8+I8+J8</f>
        <v>218271740.96</v>
      </c>
      <c r="C8" s="48">
        <v>0</v>
      </c>
      <c r="D8" s="48">
        <v>81178755.96</v>
      </c>
      <c r="E8" s="48">
        <v>0</v>
      </c>
      <c r="F8" s="48">
        <v>0</v>
      </c>
      <c r="G8" s="48">
        <v>137092985</v>
      </c>
      <c r="H8" s="48">
        <v>0</v>
      </c>
      <c r="I8" s="48">
        <v>0</v>
      </c>
      <c r="J8" s="48">
        <v>0</v>
      </c>
    </row>
    <row r="9" ht="27.75" customHeight="1" spans="1:10">
      <c r="A9" s="10" t="s">
        <v>275</v>
      </c>
      <c r="B9" s="26">
        <f>C9+D9+E9+F9+G9+H9+I9+J9</f>
        <v>129668764</v>
      </c>
      <c r="C9" s="13">
        <v>0</v>
      </c>
      <c r="D9" s="13">
        <v>37111188</v>
      </c>
      <c r="E9" s="13">
        <v>0</v>
      </c>
      <c r="F9" s="13">
        <v>0</v>
      </c>
      <c r="G9" s="13">
        <v>92557576</v>
      </c>
      <c r="H9" s="13">
        <v>0</v>
      </c>
      <c r="I9" s="13">
        <v>0</v>
      </c>
      <c r="J9" s="13">
        <v>0</v>
      </c>
    </row>
    <row r="10" ht="27.75" customHeight="1" spans="1:10">
      <c r="A10" s="10" t="s">
        <v>276</v>
      </c>
      <c r="B10" s="26">
        <f>C10+D10+E10+F10+G10+H10+I10+J10</f>
        <v>49405749.5</v>
      </c>
      <c r="C10" s="13">
        <v>0</v>
      </c>
      <c r="D10" s="13">
        <v>35062495</v>
      </c>
      <c r="E10" s="13">
        <v>0</v>
      </c>
      <c r="F10" s="13">
        <v>0</v>
      </c>
      <c r="G10" s="13">
        <v>14343254.5</v>
      </c>
      <c r="H10" s="13">
        <v>0</v>
      </c>
      <c r="I10" s="13">
        <v>0</v>
      </c>
      <c r="J10" s="13">
        <v>0</v>
      </c>
    </row>
    <row r="11" ht="27.75" customHeight="1" spans="1:10">
      <c r="A11" s="10" t="s">
        <v>277</v>
      </c>
      <c r="B11" s="26">
        <f>C11+D11+E11+F11+G11+H11+I11+J11</f>
        <v>19627973.61</v>
      </c>
      <c r="C11" s="13">
        <v>0</v>
      </c>
      <c r="D11" s="13">
        <v>4531896.36</v>
      </c>
      <c r="E11" s="13">
        <v>0</v>
      </c>
      <c r="F11" s="13">
        <v>0</v>
      </c>
      <c r="G11" s="13">
        <v>15096077.25</v>
      </c>
      <c r="H11" s="13">
        <v>0</v>
      </c>
      <c r="I11" s="13">
        <v>0</v>
      </c>
      <c r="J11" s="13">
        <v>0</v>
      </c>
    </row>
    <row r="12" ht="27.75" customHeight="1" spans="1:10">
      <c r="A12" s="10" t="s">
        <v>278</v>
      </c>
      <c r="B12" s="26">
        <f>C12+D12+E12+F12+G12+H12+I12+J12</f>
        <v>19569253.85</v>
      </c>
      <c r="C12" s="13">
        <v>0</v>
      </c>
      <c r="D12" s="13">
        <v>4473176.6</v>
      </c>
      <c r="E12" s="13">
        <v>0</v>
      </c>
      <c r="F12" s="13">
        <v>0</v>
      </c>
      <c r="G12" s="13">
        <v>15096077.25</v>
      </c>
      <c r="H12" s="13">
        <v>0</v>
      </c>
      <c r="I12" s="13">
        <v>0</v>
      </c>
      <c r="J12" s="13">
        <v>0</v>
      </c>
    </row>
    <row r="13" ht="27.75" customHeight="1" spans="1:10">
      <c r="A13" s="49"/>
      <c r="B13" s="49"/>
      <c r="C13" s="49"/>
      <c r="D13" s="49"/>
      <c r="E13" s="49"/>
      <c r="F13" s="49"/>
      <c r="G13" s="49"/>
      <c r="H13" s="49"/>
      <c r="I13" s="35"/>
      <c r="J13" s="35" t="s">
        <v>279</v>
      </c>
    </row>
  </sheetData>
  <mergeCells count="1">
    <mergeCell ref="A1:J2"/>
  </mergeCells>
  <printOptions horizontalCentered="1" verticalCentered="1"/>
  <pageMargins left="1.18110236220472" right="1.18110236220472" top="1.18110236220472" bottom="1.18110236220472" header="0.51181" footer="0.51181"/>
  <pageSetup paperSize="9" scale="60" pageOrder="overThenDown" orientation="landscape" errors="blank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pane topLeftCell="B10" activePane="bottomRight" state="frozen"/>
      <selection activeCell="A1" sqref="A1:B2"/>
    </sheetView>
  </sheetViews>
  <sheetFormatPr defaultColWidth="8" defaultRowHeight="14.25" outlineLevelCol="1"/>
  <cols>
    <col min="1" max="2" width="71.7083333333333" style="1"/>
  </cols>
  <sheetData>
    <row r="1" ht="31.5" customHeight="1" spans="1:2">
      <c r="A1" s="43" t="s">
        <v>280</v>
      </c>
      <c r="B1" s="32"/>
    </row>
    <row r="2" ht="31.5" customHeight="1" spans="1:2">
      <c r="A2" s="32"/>
      <c r="B2" s="32"/>
    </row>
    <row r="3" ht="21" customHeight="1" spans="1:2">
      <c r="A3" s="44"/>
      <c r="B3" s="35" t="s">
        <v>43</v>
      </c>
    </row>
    <row r="4" ht="21" customHeight="1" spans="1:2">
      <c r="A4" s="4" t="s">
        <v>53</v>
      </c>
      <c r="B4" s="8" t="s">
        <v>54</v>
      </c>
    </row>
    <row r="5" ht="42.75" customHeight="1" spans="1:2">
      <c r="A5" s="9" t="s">
        <v>258</v>
      </c>
      <c r="B5" s="41" t="s">
        <v>281</v>
      </c>
    </row>
    <row r="6" ht="27.75" customHeight="1" spans="1:2">
      <c r="A6" s="10" t="s">
        <v>282</v>
      </c>
      <c r="B6" s="26">
        <f>B7+B8+B9+B10</f>
        <v>0</v>
      </c>
    </row>
    <row r="7" ht="27.75" customHeight="1" spans="1:2">
      <c r="A7" s="10" t="s">
        <v>283</v>
      </c>
      <c r="B7" s="26">
        <f>B12+B17+B22</f>
        <v>0</v>
      </c>
    </row>
    <row r="8" ht="27.75" customHeight="1" spans="1:2">
      <c r="A8" s="10" t="s">
        <v>284</v>
      </c>
      <c r="B8" s="26">
        <f>B13+B18+B23</f>
        <v>0</v>
      </c>
    </row>
    <row r="9" ht="27.75" customHeight="1" spans="1:2">
      <c r="A9" s="10" t="s">
        <v>285</v>
      </c>
      <c r="B9" s="26">
        <f>B14+B19+B24</f>
        <v>0</v>
      </c>
    </row>
    <row r="10" ht="27.75" customHeight="1" spans="1:2">
      <c r="A10" s="10" t="s">
        <v>286</v>
      </c>
      <c r="B10" s="26">
        <f>B15+B20+B25</f>
        <v>0</v>
      </c>
    </row>
    <row r="11" ht="27.75" customHeight="1" spans="1:2">
      <c r="A11" s="10" t="s">
        <v>287</v>
      </c>
      <c r="B11" s="26">
        <f>B12+B13+B14+B15</f>
        <v>0</v>
      </c>
    </row>
    <row r="12" ht="27.75" customHeight="1" spans="1:2">
      <c r="A12" s="10" t="s">
        <v>283</v>
      </c>
      <c r="B12" s="13">
        <v>0</v>
      </c>
    </row>
    <row r="13" ht="27.75" customHeight="1" spans="1:2">
      <c r="A13" s="10" t="s">
        <v>284</v>
      </c>
      <c r="B13" s="13">
        <v>0</v>
      </c>
    </row>
    <row r="14" ht="27.75" customHeight="1" spans="1:2">
      <c r="A14" s="10" t="s">
        <v>285</v>
      </c>
      <c r="B14" s="13">
        <v>0</v>
      </c>
    </row>
    <row r="15" ht="27.75" customHeight="1" spans="1:2">
      <c r="A15" s="10" t="s">
        <v>286</v>
      </c>
      <c r="B15" s="13">
        <v>0</v>
      </c>
    </row>
    <row r="16" ht="27.75" customHeight="1" spans="1:2">
      <c r="A16" s="10" t="s">
        <v>288</v>
      </c>
      <c r="B16" s="26">
        <f>B17+B18+B19+B20</f>
        <v>0</v>
      </c>
    </row>
    <row r="17" ht="27.75" customHeight="1" spans="1:2">
      <c r="A17" s="10" t="s">
        <v>283</v>
      </c>
      <c r="B17" s="13">
        <v>0</v>
      </c>
    </row>
    <row r="18" ht="27.75" customHeight="1" spans="1:2">
      <c r="A18" s="10" t="s">
        <v>284</v>
      </c>
      <c r="B18" s="13">
        <v>0</v>
      </c>
    </row>
    <row r="19" ht="27.75" customHeight="1" spans="1:2">
      <c r="A19" s="10" t="s">
        <v>285</v>
      </c>
      <c r="B19" s="13">
        <v>0</v>
      </c>
    </row>
    <row r="20" ht="27.75" customHeight="1" spans="1:2">
      <c r="A20" s="10" t="s">
        <v>286</v>
      </c>
      <c r="B20" s="13">
        <v>0</v>
      </c>
    </row>
    <row r="21" ht="27.75" customHeight="1" spans="1:2">
      <c r="A21" s="10" t="s">
        <v>289</v>
      </c>
      <c r="B21" s="26">
        <f>B22+B23+B24+B25</f>
        <v>0</v>
      </c>
    </row>
    <row r="22" ht="27.75" customHeight="1" spans="1:2">
      <c r="A22" s="10" t="s">
        <v>283</v>
      </c>
      <c r="B22" s="13">
        <v>0</v>
      </c>
    </row>
    <row r="23" ht="27.75" customHeight="1" spans="1:2">
      <c r="A23" s="10" t="s">
        <v>284</v>
      </c>
      <c r="B23" s="13">
        <v>0</v>
      </c>
    </row>
    <row r="24" ht="27.75" customHeight="1" spans="1:2">
      <c r="A24" s="10" t="s">
        <v>285</v>
      </c>
      <c r="B24" s="13">
        <v>0</v>
      </c>
    </row>
    <row r="25" ht="27.75" customHeight="1" spans="1:2">
      <c r="A25" s="10" t="s">
        <v>286</v>
      </c>
      <c r="B25" s="13">
        <v>0</v>
      </c>
    </row>
    <row r="26" ht="28.5" customHeight="1" spans="1:2">
      <c r="A26" s="45"/>
      <c r="B26" s="35" t="s">
        <v>290</v>
      </c>
    </row>
  </sheetData>
  <mergeCells count="1">
    <mergeCell ref="A1:B2"/>
  </mergeCells>
  <pageMargins left="1.18110236220472" right="1.18110236220472" top="1.18110236220472" bottom="1.18110236220472" header="0.51181" footer="0.51181"/>
  <pageSetup paperSize="9" pageOrder="overThenDown" orientation="portrait" errors="blank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A1" sqref="A1:H1"/>
    </sheetView>
  </sheetViews>
  <sheetFormatPr defaultColWidth="8" defaultRowHeight="14.25" outlineLevelCol="7"/>
  <cols>
    <col min="1" max="1" width="55.9333333333333" style="1"/>
    <col min="2" max="2" width="7.45833333333333" style="1"/>
    <col min="3" max="4" width="24.2333333333333" style="1"/>
    <col min="5" max="5" width="55.9333333333333" style="1"/>
    <col min="6" max="6" width="7.45833333333333" style="1"/>
    <col min="7" max="8" width="24.2333333333333" style="1"/>
  </cols>
  <sheetData>
    <row r="1" ht="62.25" customHeight="1" spans="1:8">
      <c r="A1" s="36" t="s">
        <v>291</v>
      </c>
      <c r="B1" s="37"/>
      <c r="C1" s="37"/>
      <c r="D1" s="37"/>
      <c r="E1" s="37"/>
      <c r="F1" s="37"/>
      <c r="G1" s="37"/>
      <c r="H1" s="37"/>
    </row>
    <row r="2" ht="20.25" customHeight="1" spans="1:8">
      <c r="A2" s="38" t="s">
        <v>53</v>
      </c>
      <c r="B2" s="39"/>
      <c r="C2" s="39"/>
      <c r="D2" s="40"/>
      <c r="E2" s="40"/>
      <c r="F2" s="40"/>
      <c r="G2" s="40"/>
      <c r="H2" s="8" t="s">
        <v>45</v>
      </c>
    </row>
    <row r="3" ht="27.75" customHeight="1" spans="1:8">
      <c r="A3" s="41" t="s">
        <v>55</v>
      </c>
      <c r="B3" s="41" t="s">
        <v>292</v>
      </c>
      <c r="C3" s="9" t="s">
        <v>84</v>
      </c>
      <c r="D3" s="9" t="s">
        <v>85</v>
      </c>
      <c r="E3" s="9" t="s">
        <v>55</v>
      </c>
      <c r="F3" s="9" t="s">
        <v>292</v>
      </c>
      <c r="G3" s="9" t="s">
        <v>84</v>
      </c>
      <c r="H3" s="9" t="s">
        <v>85</v>
      </c>
    </row>
    <row r="4" ht="27.75" customHeight="1" spans="1:8">
      <c r="A4" s="27" t="s">
        <v>293</v>
      </c>
      <c r="B4" s="11" t="s">
        <v>101</v>
      </c>
      <c r="C4" s="11" t="s">
        <v>101</v>
      </c>
      <c r="D4" s="11" t="s">
        <v>101</v>
      </c>
      <c r="E4" s="27" t="s">
        <v>294</v>
      </c>
      <c r="F4" s="11" t="s">
        <v>295</v>
      </c>
      <c r="G4" s="13">
        <v>12435403.05</v>
      </c>
      <c r="H4" s="13">
        <v>5450000</v>
      </c>
    </row>
    <row r="5" ht="27.75" customHeight="1" spans="1:8">
      <c r="A5" s="27" t="s">
        <v>296</v>
      </c>
      <c r="B5" s="11" t="s">
        <v>297</v>
      </c>
      <c r="C5" s="33">
        <f>C6+C8+C9</f>
        <v>32411</v>
      </c>
      <c r="D5" s="33">
        <f>D6+D8+D9</f>
        <v>34317</v>
      </c>
      <c r="E5" s="27" t="s">
        <v>298</v>
      </c>
      <c r="F5" s="11" t="s">
        <v>295</v>
      </c>
      <c r="G5" s="13">
        <v>12435403.05</v>
      </c>
      <c r="H5" s="13">
        <v>5450000</v>
      </c>
    </row>
    <row r="6" ht="27.75" customHeight="1" spans="1:8">
      <c r="A6" s="27" t="s">
        <v>299</v>
      </c>
      <c r="B6" s="25" t="s">
        <v>297</v>
      </c>
      <c r="C6" s="14">
        <v>27356</v>
      </c>
      <c r="D6" s="14">
        <v>28904</v>
      </c>
      <c r="E6" s="27" t="s">
        <v>300</v>
      </c>
      <c r="F6" s="11" t="s">
        <v>295</v>
      </c>
      <c r="G6" s="13">
        <v>0</v>
      </c>
      <c r="H6" s="13">
        <v>0</v>
      </c>
    </row>
    <row r="7" ht="27.75" customHeight="1" spans="1:8">
      <c r="A7" s="27" t="s">
        <v>301</v>
      </c>
      <c r="B7" s="25" t="s">
        <v>297</v>
      </c>
      <c r="C7" s="14">
        <v>7091</v>
      </c>
      <c r="D7" s="14">
        <v>7340</v>
      </c>
      <c r="E7" s="27" t="s">
        <v>302</v>
      </c>
      <c r="F7" s="11" t="s">
        <v>295</v>
      </c>
      <c r="G7" s="13">
        <v>0</v>
      </c>
      <c r="H7" s="13">
        <v>0</v>
      </c>
    </row>
    <row r="8" ht="27.75" customHeight="1" spans="1:8">
      <c r="A8" s="27" t="s">
        <v>303</v>
      </c>
      <c r="B8" s="25" t="s">
        <v>297</v>
      </c>
      <c r="C8" s="14">
        <v>0</v>
      </c>
      <c r="D8" s="14">
        <v>0</v>
      </c>
      <c r="E8" s="27" t="s">
        <v>304</v>
      </c>
      <c r="F8" s="11" t="s">
        <v>295</v>
      </c>
      <c r="G8" s="13">
        <v>0</v>
      </c>
      <c r="H8" s="13">
        <v>0</v>
      </c>
    </row>
    <row r="9" ht="27.75" customHeight="1" spans="1:8">
      <c r="A9" s="27" t="s">
        <v>305</v>
      </c>
      <c r="B9" s="25" t="s">
        <v>297</v>
      </c>
      <c r="C9" s="14">
        <v>5055</v>
      </c>
      <c r="D9" s="14">
        <v>5413</v>
      </c>
      <c r="E9" s="27" t="s">
        <v>306</v>
      </c>
      <c r="F9" s="11" t="s">
        <v>101</v>
      </c>
      <c r="G9" s="11" t="s">
        <v>101</v>
      </c>
      <c r="H9" s="11" t="s">
        <v>101</v>
      </c>
    </row>
    <row r="10" ht="27.75" customHeight="1" spans="1:8">
      <c r="A10" s="27" t="s">
        <v>307</v>
      </c>
      <c r="B10" s="25" t="s">
        <v>297</v>
      </c>
      <c r="C10" s="14">
        <v>342</v>
      </c>
      <c r="D10" s="14">
        <v>513</v>
      </c>
      <c r="E10" s="27" t="s">
        <v>308</v>
      </c>
      <c r="F10" s="11" t="s">
        <v>297</v>
      </c>
      <c r="G10" s="14">
        <v>69151</v>
      </c>
      <c r="H10" s="14">
        <v>69242</v>
      </c>
    </row>
    <row r="11" ht="27.75" customHeight="1" spans="1:8">
      <c r="A11" s="27" t="s">
        <v>309</v>
      </c>
      <c r="B11" s="25" t="s">
        <v>297</v>
      </c>
      <c r="C11" s="14">
        <v>68</v>
      </c>
      <c r="D11" s="14">
        <v>71</v>
      </c>
      <c r="E11" s="27" t="s">
        <v>310</v>
      </c>
      <c r="F11" s="11" t="s">
        <v>297</v>
      </c>
      <c r="G11" s="14">
        <v>54848</v>
      </c>
      <c r="H11" s="14">
        <v>55396</v>
      </c>
    </row>
    <row r="12" ht="27.75" customHeight="1" spans="1:8">
      <c r="A12" s="27" t="s">
        <v>311</v>
      </c>
      <c r="B12" s="25" t="s">
        <v>297</v>
      </c>
      <c r="C12" s="14">
        <v>22455</v>
      </c>
      <c r="D12" s="14">
        <v>23739</v>
      </c>
      <c r="E12" s="27" t="s">
        <v>312</v>
      </c>
      <c r="F12" s="11" t="s">
        <v>297</v>
      </c>
      <c r="G12" s="14">
        <v>17896</v>
      </c>
      <c r="H12" s="14">
        <v>18973</v>
      </c>
    </row>
    <row r="13" ht="27.75" customHeight="1" spans="1:8">
      <c r="A13" s="27" t="s">
        <v>313</v>
      </c>
      <c r="B13" s="25" t="s">
        <v>297</v>
      </c>
      <c r="C13" s="14">
        <v>6350</v>
      </c>
      <c r="D13" s="14">
        <v>6668</v>
      </c>
      <c r="E13" s="27" t="s">
        <v>314</v>
      </c>
      <c r="F13" s="11" t="s">
        <v>315</v>
      </c>
      <c r="G13" s="26">
        <v>266.11</v>
      </c>
      <c r="H13" s="26">
        <v>263.79</v>
      </c>
    </row>
    <row r="14" ht="27.75" customHeight="1" spans="1:8">
      <c r="A14" s="27" t="s">
        <v>316</v>
      </c>
      <c r="B14" s="25" t="s">
        <v>295</v>
      </c>
      <c r="C14" s="13">
        <v>2573149290.17</v>
      </c>
      <c r="D14" s="13">
        <v>2772770158.08</v>
      </c>
      <c r="E14" s="27" t="s">
        <v>317</v>
      </c>
      <c r="F14" s="11" t="s">
        <v>315</v>
      </c>
      <c r="G14" s="26">
        <v>72.7</v>
      </c>
      <c r="H14" s="26">
        <v>74.51</v>
      </c>
    </row>
    <row r="15" ht="27.75" customHeight="1" spans="1:8">
      <c r="A15" s="27" t="s">
        <v>318</v>
      </c>
      <c r="B15" s="25" t="s">
        <v>295</v>
      </c>
      <c r="C15" s="13">
        <v>766382585.75</v>
      </c>
      <c r="D15" s="13">
        <v>828904947.84</v>
      </c>
      <c r="E15" s="27" t="s">
        <v>319</v>
      </c>
      <c r="F15" s="11" t="s">
        <v>320</v>
      </c>
      <c r="G15" s="26">
        <v>313.39</v>
      </c>
      <c r="H15" s="26">
        <v>344.26</v>
      </c>
    </row>
    <row r="16" ht="27.75" customHeight="1" spans="1:8">
      <c r="A16" s="27" t="s">
        <v>321</v>
      </c>
      <c r="B16" s="25" t="s">
        <v>322</v>
      </c>
      <c r="C16" s="26">
        <f>IF(C14=0,0,(C22+G5)/C14*100)</f>
        <v>22.8357492114723</v>
      </c>
      <c r="D16" s="26">
        <f>IF(D14=0,0,(D22+H5)/D14*100)</f>
        <v>22.2026277881716</v>
      </c>
      <c r="E16" s="27" t="s">
        <v>323</v>
      </c>
      <c r="F16" s="11" t="s">
        <v>101</v>
      </c>
      <c r="G16" s="11" t="s">
        <v>101</v>
      </c>
      <c r="H16" s="11" t="s">
        <v>101</v>
      </c>
    </row>
    <row r="17" ht="27.75" customHeight="1" spans="1:8">
      <c r="A17" s="27" t="s">
        <v>324</v>
      </c>
      <c r="B17" s="25" t="s">
        <v>322</v>
      </c>
      <c r="C17" s="13">
        <v>16</v>
      </c>
      <c r="D17" s="13">
        <v>16</v>
      </c>
      <c r="E17" s="27" t="s">
        <v>296</v>
      </c>
      <c r="F17" s="11" t="s">
        <v>297</v>
      </c>
      <c r="G17" s="33">
        <f>G18+G19</f>
        <v>22937</v>
      </c>
      <c r="H17" s="33">
        <f>H18+H19</f>
        <v>23193</v>
      </c>
    </row>
    <row r="18" ht="27.75" customHeight="1" spans="1:8">
      <c r="A18" s="27" t="s">
        <v>325</v>
      </c>
      <c r="B18" s="25" t="s">
        <v>322</v>
      </c>
      <c r="C18" s="13">
        <v>8</v>
      </c>
      <c r="D18" s="13">
        <v>8</v>
      </c>
      <c r="E18" s="27" t="s">
        <v>326</v>
      </c>
      <c r="F18" s="11" t="s">
        <v>297</v>
      </c>
      <c r="G18" s="14">
        <v>18752</v>
      </c>
      <c r="H18" s="14">
        <v>18938</v>
      </c>
    </row>
    <row r="19" ht="27.75" customHeight="1" spans="1:8">
      <c r="A19" s="27" t="s">
        <v>327</v>
      </c>
      <c r="B19" s="25" t="s">
        <v>322</v>
      </c>
      <c r="C19" s="13">
        <v>20</v>
      </c>
      <c r="D19" s="13">
        <v>20</v>
      </c>
      <c r="E19" s="27" t="s">
        <v>328</v>
      </c>
      <c r="F19" s="11" t="s">
        <v>297</v>
      </c>
      <c r="G19" s="14">
        <v>4185</v>
      </c>
      <c r="H19" s="14">
        <v>4255</v>
      </c>
    </row>
    <row r="20" ht="27.75" customHeight="1" spans="1:8">
      <c r="A20" s="17" t="s">
        <v>329</v>
      </c>
      <c r="B20" s="11" t="s">
        <v>315</v>
      </c>
      <c r="C20" s="26">
        <f>IF(C12=0,0,C14/C12)</f>
        <v>114591.373421064</v>
      </c>
      <c r="D20" s="26">
        <f>IF(D12=0,0,D14/D12)</f>
        <v>116802.315096676</v>
      </c>
      <c r="E20" s="27" t="s">
        <v>311</v>
      </c>
      <c r="F20" s="11" t="s">
        <v>297</v>
      </c>
      <c r="G20" s="14">
        <v>18752</v>
      </c>
      <c r="H20" s="14">
        <v>18938</v>
      </c>
    </row>
    <row r="21" ht="27.75" customHeight="1" spans="1:8">
      <c r="A21" s="27" t="s">
        <v>330</v>
      </c>
      <c r="B21" s="11" t="s">
        <v>101</v>
      </c>
      <c r="C21" s="11" t="s">
        <v>101</v>
      </c>
      <c r="D21" s="11" t="s">
        <v>101</v>
      </c>
      <c r="E21" s="27" t="s">
        <v>316</v>
      </c>
      <c r="F21" s="11" t="s">
        <v>295</v>
      </c>
      <c r="G21" s="13">
        <v>3466028992.95</v>
      </c>
      <c r="H21" s="13">
        <v>3553522452.24</v>
      </c>
    </row>
    <row r="22" ht="27.75" customHeight="1" spans="1:8">
      <c r="A22" s="10" t="s">
        <v>331</v>
      </c>
      <c r="B22" s="11" t="s">
        <v>295</v>
      </c>
      <c r="C22" s="13">
        <v>575162515.69</v>
      </c>
      <c r="D22" s="13">
        <v>610177837.62</v>
      </c>
      <c r="E22" s="27" t="s">
        <v>321</v>
      </c>
      <c r="F22" s="11" t="s">
        <v>322</v>
      </c>
      <c r="G22" s="26">
        <v>22.92</v>
      </c>
      <c r="H22" s="26">
        <v>23.04</v>
      </c>
    </row>
    <row r="23" ht="27.75" customHeight="1" spans="1:8">
      <c r="A23" s="27" t="s">
        <v>332</v>
      </c>
      <c r="B23" s="11" t="s">
        <v>101</v>
      </c>
      <c r="C23" s="11" t="s">
        <v>101</v>
      </c>
      <c r="D23" s="11" t="s">
        <v>101</v>
      </c>
      <c r="E23" s="17" t="s">
        <v>329</v>
      </c>
      <c r="F23" s="11" t="s">
        <v>315</v>
      </c>
      <c r="G23" s="26">
        <f>IF(G20=0,0,G21/G20)</f>
        <v>184835.163873187</v>
      </c>
      <c r="H23" s="26">
        <f>IF(H20=0,0,H21/H20)</f>
        <v>187639.79576724</v>
      </c>
    </row>
    <row r="24" ht="27.75" customHeight="1" spans="1:8">
      <c r="A24" s="27" t="s">
        <v>333</v>
      </c>
      <c r="B24" s="25" t="s">
        <v>295</v>
      </c>
      <c r="C24" s="13">
        <v>0</v>
      </c>
      <c r="D24" s="26">
        <f>G6</f>
        <v>0</v>
      </c>
      <c r="E24" s="17" t="s">
        <v>334</v>
      </c>
      <c r="F24" s="11" t="s">
        <v>315</v>
      </c>
      <c r="G24" s="14">
        <v>141324</v>
      </c>
      <c r="H24" s="14">
        <v>148392</v>
      </c>
    </row>
    <row r="25" ht="28.5" customHeight="1" spans="1:8">
      <c r="A25" s="42"/>
      <c r="B25" s="42"/>
      <c r="C25" s="42"/>
      <c r="D25" s="42"/>
      <c r="E25" s="42"/>
      <c r="F25" s="42"/>
      <c r="G25" s="42"/>
      <c r="H25" s="19" t="s">
        <v>335</v>
      </c>
    </row>
  </sheetData>
  <mergeCells count="1">
    <mergeCell ref="A1:H1"/>
  </mergeCells>
  <pageMargins left="1.18110236220472" right="1.18110236220472" top="1.18110236220472" bottom="1.18110236220472" header="0.51181" footer="0.51181"/>
  <pageSetup paperSize="9" pageOrder="overThenDown" orientation="portrait" errors="blank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A1" sqref="A1:H1"/>
    </sheetView>
  </sheetViews>
  <sheetFormatPr defaultColWidth="8" defaultRowHeight="14.25" outlineLevelCol="7"/>
  <cols>
    <col min="1" max="1" width="44.4583333333333" style="1"/>
    <col min="2" max="2" width="8.45833333333333" style="1"/>
    <col min="3" max="4" width="27.25" style="1"/>
    <col min="5" max="5" width="54.5" style="1"/>
    <col min="6" max="6" width="8.45833333333333" style="1"/>
    <col min="7" max="8" width="27.25" style="1"/>
  </cols>
  <sheetData>
    <row r="1" ht="50.25" customHeight="1" spans="1:8">
      <c r="A1" s="2" t="s">
        <v>336</v>
      </c>
      <c r="B1" s="31"/>
      <c r="C1" s="31"/>
      <c r="D1" s="32"/>
      <c r="E1" s="32"/>
      <c r="F1" s="32"/>
      <c r="G1" s="32"/>
      <c r="H1" s="32"/>
    </row>
    <row r="2" ht="21.75" customHeight="1" spans="1:8">
      <c r="A2" s="24" t="s">
        <v>53</v>
      </c>
      <c r="B2" s="24"/>
      <c r="C2" s="24"/>
      <c r="D2" s="5"/>
      <c r="E2" s="5"/>
      <c r="F2" s="5"/>
      <c r="G2" s="5"/>
      <c r="H2" s="8" t="s">
        <v>47</v>
      </c>
    </row>
    <row r="3" ht="29.25" customHeight="1" spans="1:8">
      <c r="A3" s="9" t="s">
        <v>55</v>
      </c>
      <c r="B3" s="9" t="s">
        <v>292</v>
      </c>
      <c r="C3" s="9" t="s">
        <v>84</v>
      </c>
      <c r="D3" s="9" t="s">
        <v>85</v>
      </c>
      <c r="E3" s="9" t="s">
        <v>55</v>
      </c>
      <c r="F3" s="9" t="s">
        <v>292</v>
      </c>
      <c r="G3" s="9" t="s">
        <v>84</v>
      </c>
      <c r="H3" s="9" t="s">
        <v>85</v>
      </c>
    </row>
    <row r="4" ht="29.25" customHeight="1" spans="1:8">
      <c r="A4" s="16" t="s">
        <v>337</v>
      </c>
      <c r="B4" s="11" t="s">
        <v>101</v>
      </c>
      <c r="C4" s="11" t="s">
        <v>101</v>
      </c>
      <c r="D4" s="11" t="s">
        <v>101</v>
      </c>
      <c r="E4" s="10" t="s">
        <v>338</v>
      </c>
      <c r="F4" s="11" t="s">
        <v>295</v>
      </c>
      <c r="G4" s="13">
        <v>111944729.21</v>
      </c>
      <c r="H4" s="13">
        <v>118600338.83</v>
      </c>
    </row>
    <row r="5" ht="29.25" customHeight="1" spans="1:8">
      <c r="A5" s="16" t="s">
        <v>339</v>
      </c>
      <c r="B5" s="11" t="s">
        <v>297</v>
      </c>
      <c r="C5" s="33">
        <f>C6+C8</f>
        <v>44613</v>
      </c>
      <c r="D5" s="33">
        <f>D6+D8</f>
        <v>46284</v>
      </c>
      <c r="E5" s="27" t="s">
        <v>340</v>
      </c>
      <c r="F5" s="11" t="s">
        <v>101</v>
      </c>
      <c r="G5" s="11" t="s">
        <v>101</v>
      </c>
      <c r="H5" s="11" t="s">
        <v>101</v>
      </c>
    </row>
    <row r="6" ht="29.25" customHeight="1" spans="1:8">
      <c r="A6" s="16" t="s">
        <v>341</v>
      </c>
      <c r="B6" s="11" t="s">
        <v>297</v>
      </c>
      <c r="C6" s="14">
        <v>36508</v>
      </c>
      <c r="D6" s="14">
        <v>37969</v>
      </c>
      <c r="E6" s="27" t="s">
        <v>342</v>
      </c>
      <c r="F6" s="11" t="s">
        <v>295</v>
      </c>
      <c r="G6" s="13">
        <v>0</v>
      </c>
      <c r="H6" s="26">
        <f>G11</f>
        <v>0</v>
      </c>
    </row>
    <row r="7" ht="29.25" customHeight="1" spans="1:8">
      <c r="A7" s="16" t="s">
        <v>343</v>
      </c>
      <c r="B7" s="11" t="s">
        <v>297</v>
      </c>
      <c r="C7" s="14">
        <v>0</v>
      </c>
      <c r="D7" s="14">
        <v>0</v>
      </c>
      <c r="E7" s="27" t="s">
        <v>344</v>
      </c>
      <c r="F7" s="11" t="s">
        <v>295</v>
      </c>
      <c r="G7" s="13">
        <v>0</v>
      </c>
      <c r="H7" s="13">
        <v>0</v>
      </c>
    </row>
    <row r="8" ht="29.25" customHeight="1" spans="1:8">
      <c r="A8" s="16" t="s">
        <v>345</v>
      </c>
      <c r="B8" s="11" t="s">
        <v>297</v>
      </c>
      <c r="C8" s="14">
        <v>8105</v>
      </c>
      <c r="D8" s="14">
        <v>8315</v>
      </c>
      <c r="E8" s="27" t="s">
        <v>346</v>
      </c>
      <c r="F8" s="11" t="s">
        <v>295</v>
      </c>
      <c r="G8" s="26">
        <f>G9+G10</f>
        <v>0</v>
      </c>
      <c r="H8" s="26">
        <f>H9+H10</f>
        <v>0</v>
      </c>
    </row>
    <row r="9" ht="29.25" customHeight="1" spans="1:8">
      <c r="A9" s="16" t="s">
        <v>343</v>
      </c>
      <c r="B9" s="11" t="s">
        <v>297</v>
      </c>
      <c r="C9" s="14">
        <v>0</v>
      </c>
      <c r="D9" s="14">
        <v>0</v>
      </c>
      <c r="E9" s="10" t="s">
        <v>347</v>
      </c>
      <c r="F9" s="11" t="s">
        <v>295</v>
      </c>
      <c r="G9" s="13">
        <v>0</v>
      </c>
      <c r="H9" s="13">
        <v>0</v>
      </c>
    </row>
    <row r="10" ht="29.25" customHeight="1" spans="1:8">
      <c r="A10" s="16" t="s">
        <v>348</v>
      </c>
      <c r="B10" s="11" t="s">
        <v>297</v>
      </c>
      <c r="C10" s="14">
        <v>38123</v>
      </c>
      <c r="D10" s="14">
        <v>37815</v>
      </c>
      <c r="E10" s="10" t="s">
        <v>349</v>
      </c>
      <c r="F10" s="11" t="s">
        <v>295</v>
      </c>
      <c r="G10" s="13">
        <v>0</v>
      </c>
      <c r="H10" s="13">
        <v>0</v>
      </c>
    </row>
    <row r="11" ht="29.25" customHeight="1" spans="1:8">
      <c r="A11" s="16" t="s">
        <v>350</v>
      </c>
      <c r="B11" s="11" t="s">
        <v>297</v>
      </c>
      <c r="C11" s="14">
        <v>0</v>
      </c>
      <c r="D11" s="14">
        <v>0</v>
      </c>
      <c r="E11" s="27" t="s">
        <v>351</v>
      </c>
      <c r="F11" s="11" t="s">
        <v>295</v>
      </c>
      <c r="G11" s="13">
        <v>0</v>
      </c>
      <c r="H11" s="13">
        <v>0</v>
      </c>
    </row>
    <row r="12" ht="29.25" customHeight="1" spans="1:8">
      <c r="A12" s="16" t="s">
        <v>352</v>
      </c>
      <c r="B12" s="11" t="s">
        <v>295</v>
      </c>
      <c r="C12" s="26">
        <f>C15+C16</f>
        <v>5653774202.73</v>
      </c>
      <c r="D12" s="26">
        <f>D15+D16</f>
        <v>5989916102.69</v>
      </c>
      <c r="E12" s="27" t="s">
        <v>353</v>
      </c>
      <c r="F12" s="11" t="s">
        <v>295</v>
      </c>
      <c r="G12" s="13">
        <v>0</v>
      </c>
      <c r="H12" s="13">
        <v>0</v>
      </c>
    </row>
    <row r="13" ht="29.25" customHeight="1" spans="1:8">
      <c r="A13" s="16" t="s">
        <v>354</v>
      </c>
      <c r="B13" s="11" t="s">
        <v>101</v>
      </c>
      <c r="C13" s="11" t="s">
        <v>101</v>
      </c>
      <c r="D13" s="11" t="s">
        <v>101</v>
      </c>
      <c r="E13" s="27" t="s">
        <v>355</v>
      </c>
      <c r="F13" s="11" t="s">
        <v>295</v>
      </c>
      <c r="G13" s="13">
        <v>7928197.55</v>
      </c>
      <c r="H13" s="13">
        <v>5512454</v>
      </c>
    </row>
    <row r="14" ht="29.25" customHeight="1" spans="1:8">
      <c r="A14" s="16" t="s">
        <v>356</v>
      </c>
      <c r="B14" s="11" t="s">
        <v>295</v>
      </c>
      <c r="C14" s="13">
        <v>5653774202.73</v>
      </c>
      <c r="D14" s="13">
        <v>5989916102.69</v>
      </c>
      <c r="E14" s="17" t="s">
        <v>357</v>
      </c>
      <c r="F14" s="11" t="s">
        <v>101</v>
      </c>
      <c r="G14" s="11" t="s">
        <v>101</v>
      </c>
      <c r="H14" s="11" t="s">
        <v>101</v>
      </c>
    </row>
    <row r="15" ht="29.25" customHeight="1" spans="1:8">
      <c r="A15" s="16" t="s">
        <v>358</v>
      </c>
      <c r="B15" s="11" t="s">
        <v>295</v>
      </c>
      <c r="C15" s="13">
        <v>5653774202.73</v>
      </c>
      <c r="D15" s="13">
        <v>5989916102.69</v>
      </c>
      <c r="E15" s="10" t="s">
        <v>359</v>
      </c>
      <c r="F15" s="11" t="s">
        <v>297</v>
      </c>
      <c r="G15" s="14">
        <v>157411</v>
      </c>
      <c r="H15" s="14">
        <v>158489</v>
      </c>
    </row>
    <row r="16" ht="29.25" customHeight="1" spans="1:8">
      <c r="A16" s="16" t="s">
        <v>360</v>
      </c>
      <c r="B16" s="11" t="s">
        <v>295</v>
      </c>
      <c r="C16" s="13">
        <v>0</v>
      </c>
      <c r="D16" s="13">
        <v>0</v>
      </c>
      <c r="E16" s="10" t="s">
        <v>361</v>
      </c>
      <c r="F16" s="11" t="s">
        <v>315</v>
      </c>
      <c r="G16" s="26">
        <f>G17+G18</f>
        <v>1092.09</v>
      </c>
      <c r="H16" s="26">
        <f>H17+H18</f>
        <v>1136.01</v>
      </c>
    </row>
    <row r="17" ht="29.25" customHeight="1" spans="1:8">
      <c r="A17" s="17" t="s">
        <v>362</v>
      </c>
      <c r="B17" s="11" t="s">
        <v>322</v>
      </c>
      <c r="C17" s="26">
        <f>IF(C12=0,0,(C23+G8)/C12*100)</f>
        <v>9.60300000003251</v>
      </c>
      <c r="D17" s="26">
        <f>IF(D12=0,0,(D23+H8)/D12*100)</f>
        <v>9.4545000000196</v>
      </c>
      <c r="E17" s="10" t="s">
        <v>363</v>
      </c>
      <c r="F17" s="11" t="s">
        <v>315</v>
      </c>
      <c r="G17" s="13">
        <v>357.09</v>
      </c>
      <c r="H17" s="13">
        <v>371.01</v>
      </c>
    </row>
    <row r="18" ht="29.25" customHeight="1" spans="1:8">
      <c r="A18" s="10" t="s">
        <v>364</v>
      </c>
      <c r="B18" s="11" t="s">
        <v>322</v>
      </c>
      <c r="C18" s="13">
        <v>7.7</v>
      </c>
      <c r="D18" s="13">
        <v>7.55</v>
      </c>
      <c r="E18" s="10" t="s">
        <v>365</v>
      </c>
      <c r="F18" s="11" t="s">
        <v>315</v>
      </c>
      <c r="G18" s="13">
        <v>735</v>
      </c>
      <c r="H18" s="13">
        <v>765</v>
      </c>
    </row>
    <row r="19" ht="29.25" customHeight="1" spans="1:8">
      <c r="A19" s="10" t="s">
        <v>366</v>
      </c>
      <c r="B19" s="11" t="s">
        <v>322</v>
      </c>
      <c r="C19" s="13">
        <v>2</v>
      </c>
      <c r="D19" s="13">
        <v>2</v>
      </c>
      <c r="E19" s="16" t="s">
        <v>367</v>
      </c>
      <c r="F19" s="11" t="s">
        <v>101</v>
      </c>
      <c r="G19" s="11" t="s">
        <v>101</v>
      </c>
      <c r="H19" s="11" t="s">
        <v>101</v>
      </c>
    </row>
    <row r="20" ht="29.25" customHeight="1" spans="1:8">
      <c r="A20" s="10" t="s">
        <v>368</v>
      </c>
      <c r="B20" s="11" t="s">
        <v>322</v>
      </c>
      <c r="C20" s="13">
        <v>0</v>
      </c>
      <c r="D20" s="13">
        <v>0</v>
      </c>
      <c r="E20" s="10" t="s">
        <v>369</v>
      </c>
      <c r="F20" s="11" t="s">
        <v>297</v>
      </c>
      <c r="G20" s="14">
        <v>157411</v>
      </c>
      <c r="H20" s="14">
        <v>158489</v>
      </c>
    </row>
    <row r="21" ht="29.25" customHeight="1" spans="1:8">
      <c r="A21" s="17" t="s">
        <v>370</v>
      </c>
      <c r="B21" s="11" t="s">
        <v>315</v>
      </c>
      <c r="C21" s="26">
        <f>IF(C10=0,0,C12/C10)</f>
        <v>148303.49664848</v>
      </c>
      <c r="D21" s="26">
        <f>IF(D10=0,0,D12/D10)</f>
        <v>158400.531606241</v>
      </c>
      <c r="E21" s="10" t="s">
        <v>371</v>
      </c>
      <c r="F21" s="11" t="s">
        <v>315</v>
      </c>
      <c r="G21" s="13">
        <v>123.71</v>
      </c>
      <c r="H21" s="13">
        <v>131.97</v>
      </c>
    </row>
    <row r="22" ht="29.25" customHeight="1" spans="1:8">
      <c r="A22" s="27" t="s">
        <v>372</v>
      </c>
      <c r="B22" s="11" t="s">
        <v>101</v>
      </c>
      <c r="C22" s="11" t="s">
        <v>101</v>
      </c>
      <c r="D22" s="11" t="s">
        <v>101</v>
      </c>
      <c r="E22" s="10" t="s">
        <v>373</v>
      </c>
      <c r="F22" s="11" t="s">
        <v>295</v>
      </c>
      <c r="G22" s="26">
        <v>9399010.81</v>
      </c>
      <c r="H22" s="26">
        <v>10439670.43</v>
      </c>
    </row>
    <row r="23" ht="29.25" customHeight="1" spans="1:8">
      <c r="A23" s="10" t="s">
        <v>374</v>
      </c>
      <c r="B23" s="11" t="s">
        <v>295</v>
      </c>
      <c r="C23" s="26">
        <f>C24+G4</f>
        <v>542931936.69</v>
      </c>
      <c r="D23" s="26">
        <f>D24+H4</f>
        <v>566316617.93</v>
      </c>
      <c r="E23" s="10" t="s">
        <v>375</v>
      </c>
      <c r="F23" s="11" t="s">
        <v>315</v>
      </c>
      <c r="G23" s="26">
        <v>59.71</v>
      </c>
      <c r="H23" s="26">
        <v>65.87</v>
      </c>
    </row>
    <row r="24" ht="29.25" customHeight="1" spans="1:8">
      <c r="A24" s="10" t="s">
        <v>376</v>
      </c>
      <c r="B24" s="11" t="s">
        <v>295</v>
      </c>
      <c r="C24" s="13">
        <v>430987207.48</v>
      </c>
      <c r="D24" s="13">
        <v>447716279.1</v>
      </c>
      <c r="E24" s="11" t="s">
        <v>101</v>
      </c>
      <c r="F24" s="11" t="s">
        <v>101</v>
      </c>
      <c r="G24" s="11" t="s">
        <v>101</v>
      </c>
      <c r="H24" s="11" t="s">
        <v>101</v>
      </c>
    </row>
    <row r="25" ht="28.5" customHeight="1" spans="1:8">
      <c r="A25" s="18"/>
      <c r="B25" s="18"/>
      <c r="C25" s="18"/>
      <c r="D25" s="18"/>
      <c r="E25" s="18"/>
      <c r="F25" s="34"/>
      <c r="G25" s="18"/>
      <c r="H25" s="35" t="s">
        <v>377</v>
      </c>
    </row>
  </sheetData>
  <mergeCells count="1">
    <mergeCell ref="A1:H1"/>
  </mergeCells>
  <pageMargins left="1.18110236220472" right="1.18110236220472" top="1.18110236220472" bottom="1.18110236220472" header="0.51181" footer="0.51181"/>
  <pageSetup paperSize="9" pageOrder="overThenDown" orientation="portrait" errors="blank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1" sqref="A1:H1"/>
    </sheetView>
  </sheetViews>
  <sheetFormatPr defaultColWidth="8" defaultRowHeight="14.25" outlineLevelCol="7"/>
  <cols>
    <col min="1" max="1" width="48.475" style="1"/>
    <col min="2" max="2" width="7.45833333333333" style="1"/>
    <col min="3" max="4" width="27.25" style="1"/>
    <col min="5" max="5" width="50.2" style="1"/>
    <col min="6" max="6" width="7.45833333333333" style="1"/>
    <col min="7" max="8" width="27.25" style="1"/>
  </cols>
  <sheetData>
    <row r="1" ht="63" customHeight="1" spans="1:8">
      <c r="A1" s="2" t="s">
        <v>378</v>
      </c>
      <c r="B1" s="3"/>
      <c r="C1" s="3"/>
      <c r="D1" s="3"/>
      <c r="E1" s="3"/>
      <c r="F1" s="3"/>
      <c r="G1" s="3"/>
      <c r="H1" s="3"/>
    </row>
    <row r="2" ht="20.25" customHeight="1" spans="1:8">
      <c r="A2" s="24" t="s">
        <v>53</v>
      </c>
      <c r="B2" s="6"/>
      <c r="C2" s="5"/>
      <c r="D2" s="5"/>
      <c r="E2" s="5"/>
      <c r="F2" s="6"/>
      <c r="G2" s="5"/>
      <c r="H2" s="8" t="s">
        <v>49</v>
      </c>
    </row>
    <row r="3" ht="29.25" customHeight="1" spans="1:8">
      <c r="A3" s="9" t="s">
        <v>55</v>
      </c>
      <c r="B3" s="9" t="s">
        <v>292</v>
      </c>
      <c r="C3" s="9" t="s">
        <v>84</v>
      </c>
      <c r="D3" s="9" t="s">
        <v>85</v>
      </c>
      <c r="E3" s="9" t="s">
        <v>55</v>
      </c>
      <c r="F3" s="9" t="s">
        <v>292</v>
      </c>
      <c r="G3" s="9" t="s">
        <v>84</v>
      </c>
      <c r="H3" s="9" t="s">
        <v>85</v>
      </c>
    </row>
    <row r="4" ht="29.25" customHeight="1" spans="1:8">
      <c r="A4" s="10" t="s">
        <v>379</v>
      </c>
      <c r="B4" s="11" t="s">
        <v>101</v>
      </c>
      <c r="C4" s="11" t="s">
        <v>101</v>
      </c>
      <c r="D4" s="11" t="s">
        <v>101</v>
      </c>
      <c r="E4" s="10" t="s">
        <v>380</v>
      </c>
      <c r="F4" s="11" t="s">
        <v>297</v>
      </c>
      <c r="G4" s="14">
        <v>35050</v>
      </c>
      <c r="H4" s="14">
        <v>35260</v>
      </c>
    </row>
    <row r="5" ht="29.25" customHeight="1" spans="1:8">
      <c r="A5" s="16" t="s">
        <v>339</v>
      </c>
      <c r="B5" s="11" t="s">
        <v>297</v>
      </c>
      <c r="C5" s="14">
        <v>29873</v>
      </c>
      <c r="D5" s="14">
        <v>31075</v>
      </c>
      <c r="E5" s="10" t="s">
        <v>381</v>
      </c>
      <c r="F5" s="25" t="s">
        <v>297</v>
      </c>
      <c r="G5" s="14">
        <v>0</v>
      </c>
      <c r="H5" s="14">
        <v>650</v>
      </c>
    </row>
    <row r="6" ht="29.25" customHeight="1" spans="1:8">
      <c r="A6" s="16" t="s">
        <v>382</v>
      </c>
      <c r="B6" s="11" t="s">
        <v>297</v>
      </c>
      <c r="C6" s="14">
        <v>0</v>
      </c>
      <c r="D6" s="14">
        <v>0</v>
      </c>
      <c r="E6" s="16" t="s">
        <v>348</v>
      </c>
      <c r="F6" s="11" t="s">
        <v>297</v>
      </c>
      <c r="G6" s="14">
        <v>106053</v>
      </c>
      <c r="H6" s="14">
        <v>118836</v>
      </c>
    </row>
    <row r="7" ht="29.25" customHeight="1" spans="1:8">
      <c r="A7" s="16" t="s">
        <v>348</v>
      </c>
      <c r="B7" s="11" t="s">
        <v>297</v>
      </c>
      <c r="C7" s="14">
        <v>29873</v>
      </c>
      <c r="D7" s="14">
        <v>31075</v>
      </c>
      <c r="E7" s="10" t="s">
        <v>383</v>
      </c>
      <c r="F7" s="25" t="s">
        <v>297</v>
      </c>
      <c r="G7" s="14">
        <v>34451</v>
      </c>
      <c r="H7" s="14">
        <v>35140</v>
      </c>
    </row>
    <row r="8" ht="29.25" customHeight="1" spans="1:8">
      <c r="A8" s="16" t="s">
        <v>352</v>
      </c>
      <c r="B8" s="11" t="s">
        <v>101</v>
      </c>
      <c r="C8" s="11" t="s">
        <v>101</v>
      </c>
      <c r="D8" s="11" t="s">
        <v>101</v>
      </c>
      <c r="E8" s="10" t="s">
        <v>352</v>
      </c>
      <c r="F8" s="11" t="s">
        <v>295</v>
      </c>
      <c r="G8" s="13">
        <v>4319123333.33</v>
      </c>
      <c r="H8" s="13">
        <v>4559693308.8</v>
      </c>
    </row>
    <row r="9" ht="29.25" customHeight="1" spans="1:8">
      <c r="A9" s="16" t="s">
        <v>384</v>
      </c>
      <c r="B9" s="11" t="s">
        <v>295</v>
      </c>
      <c r="C9" s="13">
        <v>3687329618</v>
      </c>
      <c r="D9" s="13">
        <v>3871696098.9</v>
      </c>
      <c r="E9" s="10" t="s">
        <v>362</v>
      </c>
      <c r="F9" s="11" t="s">
        <v>322</v>
      </c>
      <c r="G9" s="26">
        <f>IF(G8=0,0,G12/G8)*100</f>
        <v>0.171000000000132</v>
      </c>
      <c r="H9" s="26">
        <f>IF(H8=0,0,H12/H8)*100</f>
        <v>0.171000009692582</v>
      </c>
    </row>
    <row r="10" ht="29.25" customHeight="1" spans="1:8">
      <c r="A10" s="16" t="s">
        <v>385</v>
      </c>
      <c r="B10" s="11" t="s">
        <v>295</v>
      </c>
      <c r="C10" s="13">
        <v>3687329618</v>
      </c>
      <c r="D10" s="13">
        <v>3871696098.9</v>
      </c>
      <c r="E10" s="10" t="s">
        <v>370</v>
      </c>
      <c r="F10" s="11" t="s">
        <v>315</v>
      </c>
      <c r="G10" s="26">
        <f>IF(G7=0,0,G8/G7)</f>
        <v>125370.04247569</v>
      </c>
      <c r="H10" s="26">
        <f>IF(H7=0,0,H8/H7)</f>
        <v>129757.92</v>
      </c>
    </row>
    <row r="11" ht="29.25" customHeight="1" spans="1:8">
      <c r="A11" s="10" t="s">
        <v>362</v>
      </c>
      <c r="B11" s="11" t="s">
        <v>322</v>
      </c>
      <c r="C11" s="26">
        <v>1</v>
      </c>
      <c r="D11" s="26">
        <v>1</v>
      </c>
      <c r="E11" s="10" t="s">
        <v>386</v>
      </c>
      <c r="F11" s="11" t="s">
        <v>295</v>
      </c>
      <c r="G11" s="13">
        <v>54003976.76</v>
      </c>
      <c r="H11" s="13">
        <v>56674420.37</v>
      </c>
    </row>
    <row r="12" ht="29.25" customHeight="1" spans="1:8">
      <c r="A12" s="10" t="s">
        <v>370</v>
      </c>
      <c r="B12" s="11" t="s">
        <v>315</v>
      </c>
      <c r="C12" s="26">
        <f>IF(C7=0,0,C10/C7)</f>
        <v>123433.522511967</v>
      </c>
      <c r="D12" s="26">
        <f>IF(D7=0,0,D10/D7)</f>
        <v>124591.990310539</v>
      </c>
      <c r="E12" s="16" t="s">
        <v>387</v>
      </c>
      <c r="F12" s="11" t="s">
        <v>295</v>
      </c>
      <c r="G12" s="13">
        <v>7385700.9</v>
      </c>
      <c r="H12" s="13">
        <v>7797076</v>
      </c>
    </row>
    <row r="13" ht="29.25" customHeight="1" spans="1:8">
      <c r="A13" s="10" t="s">
        <v>388</v>
      </c>
      <c r="B13" s="11" t="s">
        <v>389</v>
      </c>
      <c r="C13" s="14">
        <v>1139</v>
      </c>
      <c r="D13" s="14">
        <v>1232</v>
      </c>
      <c r="E13" s="10" t="s">
        <v>390</v>
      </c>
      <c r="F13" s="11" t="s">
        <v>297</v>
      </c>
      <c r="G13" s="14">
        <v>802</v>
      </c>
      <c r="H13" s="14">
        <v>842</v>
      </c>
    </row>
    <row r="14" ht="29.25" customHeight="1" spans="1:8">
      <c r="A14" s="16" t="s">
        <v>391</v>
      </c>
      <c r="B14" s="11" t="s">
        <v>389</v>
      </c>
      <c r="C14" s="14">
        <v>891</v>
      </c>
      <c r="D14" s="14">
        <v>1018</v>
      </c>
      <c r="E14" s="17" t="s">
        <v>392</v>
      </c>
      <c r="F14" s="11" t="s">
        <v>297</v>
      </c>
      <c r="G14" s="14">
        <v>466</v>
      </c>
      <c r="H14" s="14">
        <v>489</v>
      </c>
    </row>
    <row r="15" ht="29.25" customHeight="1" spans="1:8">
      <c r="A15" s="16" t="s">
        <v>393</v>
      </c>
      <c r="B15" s="11" t="s">
        <v>297</v>
      </c>
      <c r="C15" s="14">
        <v>6840</v>
      </c>
      <c r="D15" s="14">
        <v>7000</v>
      </c>
      <c r="E15" s="17" t="s">
        <v>394</v>
      </c>
      <c r="F15" s="11" t="s">
        <v>297</v>
      </c>
      <c r="G15" s="14">
        <v>794</v>
      </c>
      <c r="H15" s="14">
        <v>822</v>
      </c>
    </row>
    <row r="16" ht="29.25" customHeight="1" spans="1:8">
      <c r="A16" s="16" t="s">
        <v>395</v>
      </c>
      <c r="B16" s="11" t="s">
        <v>297</v>
      </c>
      <c r="C16" s="14">
        <v>30</v>
      </c>
      <c r="D16" s="14">
        <v>34</v>
      </c>
      <c r="E16" s="27" t="s">
        <v>396</v>
      </c>
      <c r="F16" s="11" t="s">
        <v>297</v>
      </c>
      <c r="G16" s="14">
        <v>5</v>
      </c>
      <c r="H16" s="14">
        <v>5</v>
      </c>
    </row>
    <row r="17" ht="29.25" customHeight="1" spans="1:8">
      <c r="A17" s="10" t="s">
        <v>397</v>
      </c>
      <c r="B17" s="11" t="s">
        <v>101</v>
      </c>
      <c r="C17" s="11" t="s">
        <v>101</v>
      </c>
      <c r="D17" s="11" t="s">
        <v>101</v>
      </c>
      <c r="E17" s="17" t="s">
        <v>398</v>
      </c>
      <c r="F17" s="11" t="s">
        <v>297</v>
      </c>
      <c r="G17" s="14">
        <v>57</v>
      </c>
      <c r="H17" s="14">
        <v>60</v>
      </c>
    </row>
    <row r="18" ht="29.25" customHeight="1" spans="1:8">
      <c r="A18" s="10" t="s">
        <v>339</v>
      </c>
      <c r="B18" s="11" t="s">
        <v>297</v>
      </c>
      <c r="C18" s="14">
        <v>116652</v>
      </c>
      <c r="D18" s="14">
        <v>128956</v>
      </c>
      <c r="E18" s="17" t="s">
        <v>399</v>
      </c>
      <c r="F18" s="11" t="s">
        <v>297</v>
      </c>
      <c r="G18" s="14">
        <v>0</v>
      </c>
      <c r="H18" s="14">
        <v>6</v>
      </c>
    </row>
    <row r="19" ht="28.5" customHeight="1" spans="1:8">
      <c r="A19" s="28"/>
      <c r="B19" s="29"/>
      <c r="C19" s="28"/>
      <c r="D19" s="28"/>
      <c r="E19" s="28"/>
      <c r="F19" s="30"/>
      <c r="G19" s="28"/>
      <c r="H19" s="19" t="s">
        <v>400</v>
      </c>
    </row>
  </sheetData>
  <mergeCells count="1">
    <mergeCell ref="A1:H1"/>
  </mergeCells>
  <pageMargins left="1.18110236220472" right="1.18110236220472" top="1.18110236220472" bottom="1.18110236220472" header="0.51181" footer="0.51181"/>
  <pageSetup paperSize="9" pageOrder="overThenDown" orientation="portrait" errors="blank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A1" sqref="A1:H2"/>
    </sheetView>
  </sheetViews>
  <sheetFormatPr defaultColWidth="8" defaultRowHeight="14.25"/>
  <cols>
    <col min="1" max="1" width="48.0416666666667" style="1"/>
    <col min="2" max="2" width="10.6083333333333" style="1"/>
    <col min="3" max="4" width="27.25" style="1"/>
    <col min="5" max="5" width="41.1583333333333" style="1"/>
    <col min="6" max="6" width="11.1833333333333" style="1"/>
    <col min="7" max="8" width="27.25" style="1"/>
    <col min="9" max="10" width="8" style="1"/>
  </cols>
  <sheetData>
    <row r="1" ht="31.5" customHeight="1" spans="1:10">
      <c r="A1" s="2" t="s">
        <v>401</v>
      </c>
      <c r="B1" s="3"/>
      <c r="C1" s="3"/>
      <c r="D1" s="3"/>
      <c r="E1" s="3"/>
      <c r="F1" s="3"/>
      <c r="G1" s="3"/>
      <c r="H1" s="3"/>
      <c r="I1" s="3"/>
      <c r="J1" s="3"/>
    </row>
    <row r="2" ht="31.5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20.25" customHeight="1" spans="1:10">
      <c r="A3" s="4" t="s">
        <v>53</v>
      </c>
      <c r="B3" s="5"/>
      <c r="C3" s="5"/>
      <c r="D3" s="5"/>
      <c r="E3" s="5"/>
      <c r="F3" s="6"/>
      <c r="G3" s="7"/>
      <c r="H3" s="8" t="s">
        <v>51</v>
      </c>
      <c r="I3" s="8"/>
      <c r="J3" s="8"/>
    </row>
    <row r="4" ht="29.25" customHeight="1" spans="1:10">
      <c r="A4" s="9" t="s">
        <v>402</v>
      </c>
      <c r="B4" s="9" t="s">
        <v>292</v>
      </c>
      <c r="C4" s="9" t="s">
        <v>84</v>
      </c>
      <c r="D4" s="9" t="s">
        <v>85</v>
      </c>
      <c r="E4" s="9" t="s">
        <v>402</v>
      </c>
      <c r="F4" s="9" t="s">
        <v>292</v>
      </c>
      <c r="G4" s="9" t="s">
        <v>84</v>
      </c>
      <c r="H4" s="9" t="s">
        <v>85</v>
      </c>
      <c r="I4" s="9"/>
      <c r="J4" s="9"/>
    </row>
    <row r="5" ht="29.25" customHeight="1" spans="1:10">
      <c r="A5" s="10" t="s">
        <v>403</v>
      </c>
      <c r="B5" s="11" t="s">
        <v>297</v>
      </c>
      <c r="C5" s="12">
        <f>C6+C9</f>
        <v>0</v>
      </c>
      <c r="D5" s="12">
        <f>D6+D9</f>
        <v>46284</v>
      </c>
      <c r="E5" s="10" t="s">
        <v>404</v>
      </c>
      <c r="F5" s="11" t="s">
        <v>405</v>
      </c>
      <c r="G5" s="13">
        <v>0</v>
      </c>
      <c r="H5" s="13">
        <v>0</v>
      </c>
      <c r="I5" s="20"/>
      <c r="J5" s="20"/>
    </row>
    <row r="6" ht="29.25" customHeight="1" spans="1:10">
      <c r="A6" s="10" t="s">
        <v>406</v>
      </c>
      <c r="B6" s="11" t="s">
        <v>297</v>
      </c>
      <c r="C6" s="12">
        <f>C7+C8</f>
        <v>0</v>
      </c>
      <c r="D6" s="12">
        <f>D7+D8</f>
        <v>46284</v>
      </c>
      <c r="E6" s="10" t="s">
        <v>407</v>
      </c>
      <c r="F6" s="11" t="s">
        <v>101</v>
      </c>
      <c r="G6" s="11" t="s">
        <v>101</v>
      </c>
      <c r="H6" s="11" t="s">
        <v>101</v>
      </c>
      <c r="I6" s="11"/>
      <c r="J6" s="11"/>
    </row>
    <row r="7" ht="29.25" customHeight="1" spans="1:10">
      <c r="A7" s="10" t="s">
        <v>408</v>
      </c>
      <c r="B7" s="11" t="s">
        <v>297</v>
      </c>
      <c r="C7" s="14">
        <v>0</v>
      </c>
      <c r="D7" s="14">
        <v>37969</v>
      </c>
      <c r="E7" s="10" t="s">
        <v>409</v>
      </c>
      <c r="F7" s="11" t="s">
        <v>322</v>
      </c>
      <c r="G7" s="15">
        <f>G8+G9</f>
        <v>0</v>
      </c>
      <c r="H7" s="15">
        <f>H8+H9</f>
        <v>0.3</v>
      </c>
      <c r="I7" s="21"/>
      <c r="J7" s="21"/>
    </row>
    <row r="8" ht="29.25" customHeight="1" spans="1:10">
      <c r="A8" s="10" t="s">
        <v>410</v>
      </c>
      <c r="B8" s="11" t="s">
        <v>297</v>
      </c>
      <c r="C8" s="14">
        <v>0</v>
      </c>
      <c r="D8" s="14">
        <v>8315</v>
      </c>
      <c r="E8" s="10" t="s">
        <v>411</v>
      </c>
      <c r="F8" s="11" t="s">
        <v>322</v>
      </c>
      <c r="G8" s="13">
        <v>0</v>
      </c>
      <c r="H8" s="13">
        <v>0.15</v>
      </c>
      <c r="I8" s="20"/>
      <c r="J8" s="20"/>
    </row>
    <row r="9" ht="29.25" customHeight="1" spans="1:10">
      <c r="A9" s="10" t="s">
        <v>412</v>
      </c>
      <c r="B9" s="11" t="s">
        <v>297</v>
      </c>
      <c r="C9" s="14">
        <v>0</v>
      </c>
      <c r="D9" s="14">
        <v>0</v>
      </c>
      <c r="E9" s="10" t="s">
        <v>413</v>
      </c>
      <c r="F9" s="11" t="s">
        <v>322</v>
      </c>
      <c r="G9" s="13">
        <v>0</v>
      </c>
      <c r="H9" s="13">
        <v>0.15</v>
      </c>
      <c r="I9" s="20"/>
      <c r="J9" s="20"/>
    </row>
    <row r="10" ht="29.25" customHeight="1" spans="1:10">
      <c r="A10" s="10" t="s">
        <v>414</v>
      </c>
      <c r="B10" s="11" t="s">
        <v>297</v>
      </c>
      <c r="C10" s="14">
        <v>0</v>
      </c>
      <c r="D10" s="14">
        <v>0</v>
      </c>
      <c r="E10" s="10" t="s">
        <v>415</v>
      </c>
      <c r="F10" s="11" t="s">
        <v>322</v>
      </c>
      <c r="G10" s="13">
        <v>0</v>
      </c>
      <c r="H10" s="13">
        <v>0.15</v>
      </c>
      <c r="I10" s="20"/>
      <c r="J10" s="20"/>
    </row>
    <row r="11" ht="29.25" customHeight="1" spans="1:10">
      <c r="A11" s="16" t="s">
        <v>416</v>
      </c>
      <c r="B11" s="11" t="s">
        <v>297</v>
      </c>
      <c r="C11" s="14">
        <v>0</v>
      </c>
      <c r="D11" s="14">
        <v>0</v>
      </c>
      <c r="E11" s="10" t="s">
        <v>417</v>
      </c>
      <c r="F11" s="11" t="s">
        <v>322</v>
      </c>
      <c r="G11" s="13">
        <v>0</v>
      </c>
      <c r="H11" s="13">
        <v>0</v>
      </c>
      <c r="I11" s="20"/>
      <c r="J11" s="20"/>
    </row>
    <row r="12" ht="29.25" customHeight="1" spans="1:10">
      <c r="A12" s="16" t="s">
        <v>418</v>
      </c>
      <c r="B12" s="11" t="s">
        <v>297</v>
      </c>
      <c r="C12" s="14">
        <v>0</v>
      </c>
      <c r="D12" s="14">
        <v>0</v>
      </c>
      <c r="E12" s="10" t="s">
        <v>419</v>
      </c>
      <c r="F12" s="11" t="s">
        <v>322</v>
      </c>
      <c r="G12" s="13">
        <v>0</v>
      </c>
      <c r="H12" s="13">
        <v>0</v>
      </c>
      <c r="I12" s="20"/>
      <c r="J12" s="20"/>
    </row>
    <row r="13" ht="29.25" customHeight="1" spans="1:10">
      <c r="A13" s="17" t="s">
        <v>420</v>
      </c>
      <c r="B13" s="11" t="s">
        <v>405</v>
      </c>
      <c r="C13" s="13">
        <v>0</v>
      </c>
      <c r="D13" s="13">
        <v>0</v>
      </c>
      <c r="E13" s="16" t="s">
        <v>421</v>
      </c>
      <c r="F13" s="11" t="s">
        <v>322</v>
      </c>
      <c r="G13" s="13">
        <v>0</v>
      </c>
      <c r="H13" s="13">
        <v>0</v>
      </c>
      <c r="I13" s="20"/>
      <c r="J13" s="20"/>
    </row>
    <row r="14" ht="29.25" customHeight="1" spans="1:10">
      <c r="A14" s="10" t="s">
        <v>422</v>
      </c>
      <c r="B14" s="11" t="s">
        <v>405</v>
      </c>
      <c r="C14" s="13">
        <v>0</v>
      </c>
      <c r="D14" s="13">
        <v>158400.53</v>
      </c>
      <c r="E14" s="16" t="s">
        <v>423</v>
      </c>
      <c r="F14" s="11" t="s">
        <v>322</v>
      </c>
      <c r="G14" s="13">
        <v>0</v>
      </c>
      <c r="H14" s="13">
        <v>0</v>
      </c>
      <c r="I14" s="20"/>
      <c r="J14" s="20"/>
    </row>
    <row r="15" ht="29.25" customHeight="1" spans="1:10">
      <c r="A15" s="10" t="s">
        <v>424</v>
      </c>
      <c r="B15" s="11" t="s">
        <v>405</v>
      </c>
      <c r="C15" s="13">
        <v>0</v>
      </c>
      <c r="D15" s="13">
        <v>128219.4</v>
      </c>
      <c r="E15" s="10" t="s">
        <v>425</v>
      </c>
      <c r="F15" s="11" t="s">
        <v>297</v>
      </c>
      <c r="G15" s="12">
        <f>G16+G17</f>
        <v>0</v>
      </c>
      <c r="H15" s="12">
        <f>H16+H17</f>
        <v>278</v>
      </c>
      <c r="I15" s="22"/>
      <c r="J15" s="22"/>
    </row>
    <row r="16" ht="29.25" customHeight="1" spans="1:10">
      <c r="A16" s="10" t="s">
        <v>426</v>
      </c>
      <c r="B16" s="11" t="s">
        <v>405</v>
      </c>
      <c r="C16" s="13">
        <v>0</v>
      </c>
      <c r="D16" s="13">
        <v>0</v>
      </c>
      <c r="E16" s="10" t="s">
        <v>427</v>
      </c>
      <c r="F16" s="11" t="s">
        <v>297</v>
      </c>
      <c r="G16" s="14">
        <v>0</v>
      </c>
      <c r="H16" s="14">
        <v>278</v>
      </c>
      <c r="I16" s="20">
        <f>C9-C10</f>
        <v>0</v>
      </c>
      <c r="J16" s="20">
        <f>D9-D10</f>
        <v>0</v>
      </c>
    </row>
    <row r="17" ht="29.25" customHeight="1" spans="1:10">
      <c r="A17" s="10" t="s">
        <v>428</v>
      </c>
      <c r="B17" s="11" t="s">
        <v>405</v>
      </c>
      <c r="C17" s="13">
        <v>0</v>
      </c>
      <c r="D17" s="13">
        <v>0</v>
      </c>
      <c r="E17" s="10" t="s">
        <v>429</v>
      </c>
      <c r="F17" s="11" t="s">
        <v>297</v>
      </c>
      <c r="G17" s="14">
        <v>0</v>
      </c>
      <c r="H17" s="14">
        <v>0</v>
      </c>
      <c r="I17" s="20">
        <f>C9-C10-C11-C12</f>
        <v>0</v>
      </c>
      <c r="J17" s="20">
        <f>D9-D10-D11-D12</f>
        <v>0</v>
      </c>
    </row>
    <row r="18" ht="29.25" customHeight="1" spans="1:10">
      <c r="A18" s="10" t="s">
        <v>430</v>
      </c>
      <c r="B18" s="11" t="s">
        <v>405</v>
      </c>
      <c r="C18" s="13">
        <v>0</v>
      </c>
      <c r="D18" s="13">
        <v>0</v>
      </c>
      <c r="E18" s="10" t="s">
        <v>431</v>
      </c>
      <c r="F18" s="11" t="s">
        <v>432</v>
      </c>
      <c r="G18" s="14">
        <v>0</v>
      </c>
      <c r="H18" s="14">
        <v>361</v>
      </c>
      <c r="I18" s="23"/>
      <c r="J18" s="23"/>
    </row>
    <row r="19" ht="28.5" customHeight="1" spans="1:10">
      <c r="A19" s="18"/>
      <c r="B19" s="18"/>
      <c r="C19" s="18"/>
      <c r="D19" s="18"/>
      <c r="E19" s="18"/>
      <c r="F19" s="18"/>
      <c r="G19" s="18"/>
      <c r="H19" s="19" t="s">
        <v>433</v>
      </c>
      <c r="I19" s="19"/>
      <c r="J19" s="19"/>
    </row>
  </sheetData>
  <mergeCells count="1">
    <mergeCell ref="A1:H2"/>
  </mergeCells>
  <pageMargins left="1.18110236220472" right="1.18110236220472" top="1.18110236220472" bottom="1.18110236220472" header="0.51181" footer="0.51181"/>
  <pageSetup paperSize="9" pageOrder="overThenDown" orientation="portrait" errors="blank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showGridLines="0" showZeros="0" workbookViewId="0">
      <selection activeCell="A1" sqref="A1"/>
    </sheetView>
  </sheetViews>
  <sheetFormatPr defaultColWidth="8" defaultRowHeight="14.25" outlineLevelCol="4"/>
  <cols>
    <col min="1" max="1" width="6.30833333333333" style="1"/>
    <col min="2" max="2" width="80.4583333333333" style="1"/>
    <col min="3" max="3" width="8" style="1" hidden="1"/>
    <col min="4" max="4" width="13.7666666666667" style="1"/>
    <col min="5" max="5" width="7.45833333333333" style="1"/>
  </cols>
  <sheetData>
    <row r="1" ht="29.25" customHeight="1" spans="1:5">
      <c r="A1" s="197"/>
      <c r="B1" s="197"/>
      <c r="C1" s="197"/>
      <c r="D1" s="197"/>
      <c r="E1" s="197"/>
    </row>
    <row r="2" ht="45" customHeight="1" spans="1:5">
      <c r="A2" s="198" t="s">
        <v>21</v>
      </c>
      <c r="B2" s="198"/>
      <c r="C2" s="198"/>
      <c r="D2" s="198"/>
      <c r="E2" s="199"/>
    </row>
    <row r="3" ht="27" customHeight="1" spans="1:5">
      <c r="A3" s="200"/>
      <c r="B3" s="200"/>
      <c r="C3" s="200"/>
      <c r="D3" s="200"/>
      <c r="E3" s="200"/>
    </row>
    <row r="4" ht="27" customHeight="1" spans="1:5">
      <c r="A4" s="200"/>
      <c r="B4" s="201" t="s">
        <v>22</v>
      </c>
      <c r="C4" s="201"/>
      <c r="D4" s="202" t="s">
        <v>23</v>
      </c>
      <c r="E4" s="203"/>
    </row>
    <row r="5" ht="27" customHeight="1" spans="1:5">
      <c r="A5" s="200"/>
      <c r="B5" s="201" t="s">
        <v>24</v>
      </c>
      <c r="C5" s="201"/>
      <c r="D5" s="202" t="s">
        <v>25</v>
      </c>
      <c r="E5" s="203"/>
    </row>
    <row r="6" ht="27" customHeight="1" spans="1:5">
      <c r="A6" s="200"/>
      <c r="B6" s="201" t="s">
        <v>26</v>
      </c>
      <c r="C6" s="201"/>
      <c r="D6" s="202" t="s">
        <v>27</v>
      </c>
      <c r="E6" s="203"/>
    </row>
    <row r="7" ht="27" customHeight="1" spans="1:5">
      <c r="A7" s="200"/>
      <c r="B7" s="201" t="s">
        <v>28</v>
      </c>
      <c r="C7" s="201"/>
      <c r="D7" s="202" t="s">
        <v>29</v>
      </c>
      <c r="E7" s="203"/>
    </row>
    <row r="8" ht="27" customHeight="1" spans="1:5">
      <c r="A8" s="200"/>
      <c r="B8" s="201" t="s">
        <v>30</v>
      </c>
      <c r="C8" s="201"/>
      <c r="D8" s="202" t="s">
        <v>31</v>
      </c>
      <c r="E8" s="203"/>
    </row>
    <row r="9" ht="27" customHeight="1" spans="1:5">
      <c r="A9" s="200"/>
      <c r="B9" s="201" t="s">
        <v>32</v>
      </c>
      <c r="C9" s="201"/>
      <c r="D9" s="202" t="s">
        <v>33</v>
      </c>
      <c r="E9" s="203"/>
    </row>
    <row r="10" ht="27" customHeight="1" spans="1:5">
      <c r="A10" s="200"/>
      <c r="B10" s="201" t="s">
        <v>34</v>
      </c>
      <c r="C10" s="201"/>
      <c r="D10" s="202" t="s">
        <v>35</v>
      </c>
      <c r="E10" s="203"/>
    </row>
    <row r="11" ht="27" customHeight="1" spans="1:5">
      <c r="A11" s="204"/>
      <c r="B11" s="201" t="s">
        <v>36</v>
      </c>
      <c r="C11" s="204"/>
      <c r="D11" s="202" t="s">
        <v>37</v>
      </c>
      <c r="E11" s="204"/>
    </row>
    <row r="12" ht="27" customHeight="1" spans="1:5">
      <c r="A12" s="204"/>
      <c r="B12" s="201" t="s">
        <v>38</v>
      </c>
      <c r="C12" s="204"/>
      <c r="D12" s="202" t="s">
        <v>39</v>
      </c>
      <c r="E12" s="204"/>
    </row>
    <row r="13" ht="27" customHeight="1" spans="1:5">
      <c r="A13" s="200"/>
      <c r="B13" s="201" t="s">
        <v>40</v>
      </c>
      <c r="C13" s="201"/>
      <c r="D13" s="202" t="s">
        <v>41</v>
      </c>
      <c r="E13" s="203"/>
    </row>
    <row r="14" ht="27" customHeight="1" spans="1:5">
      <c r="A14" s="204"/>
      <c r="B14" s="201" t="s">
        <v>42</v>
      </c>
      <c r="C14" s="205"/>
      <c r="D14" s="202" t="s">
        <v>43</v>
      </c>
      <c r="E14" s="204"/>
    </row>
    <row r="15" ht="27" customHeight="1" spans="1:5">
      <c r="A15" s="197"/>
      <c r="B15" s="201" t="s">
        <v>44</v>
      </c>
      <c r="C15" s="201"/>
      <c r="D15" s="202" t="s">
        <v>45</v>
      </c>
      <c r="E15" s="203"/>
    </row>
    <row r="16" ht="27" customHeight="1" spans="1:5">
      <c r="A16" s="197"/>
      <c r="B16" s="201" t="s">
        <v>46</v>
      </c>
      <c r="C16" s="201"/>
      <c r="D16" s="202" t="s">
        <v>47</v>
      </c>
      <c r="E16" s="203"/>
    </row>
    <row r="17" ht="27" customHeight="1" spans="1:5">
      <c r="A17" s="197"/>
      <c r="B17" s="201" t="s">
        <v>48</v>
      </c>
      <c r="C17" s="201"/>
      <c r="D17" s="202" t="s">
        <v>49</v>
      </c>
      <c r="E17" s="203"/>
    </row>
    <row r="18" ht="29.25" customHeight="1" spans="1:5">
      <c r="A18" s="197"/>
      <c r="B18" s="201" t="s">
        <v>50</v>
      </c>
      <c r="C18" s="201"/>
      <c r="D18" s="202" t="s">
        <v>51</v>
      </c>
      <c r="E18" s="203"/>
    </row>
  </sheetData>
  <mergeCells count="9">
    <mergeCell ref="A2:D2"/>
    <mergeCell ref="B4:C4"/>
    <mergeCell ref="B5:C5"/>
    <mergeCell ref="B6:C6"/>
    <mergeCell ref="B7:C7"/>
    <mergeCell ref="B8:C8"/>
    <mergeCell ref="B9:C9"/>
    <mergeCell ref="B10:C10"/>
    <mergeCell ref="B13:C13"/>
  </mergeCells>
  <printOptions horizontalCentered="1"/>
  <pageMargins left="0.78740157480315" right="0.78740157480315" top="1.18110236220472" bottom="1.18110236220472" header="0.51181" footer="0.51181"/>
  <pageSetup paperSize="9" pageOrder="overThenDown" orientation="landscape" errors="blank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showGridLines="0" showZeros="0" tabSelected="1" workbookViewId="0">
      <pane topLeftCell="B5" activePane="bottomRight" state="frozen"/>
      <selection activeCell="A2" sqref="A$1:A$1048576"/>
    </sheetView>
  </sheetViews>
  <sheetFormatPr defaultColWidth="8" defaultRowHeight="14.25"/>
  <cols>
    <col min="1" max="1" width="44.5" style="1" customWidth="1"/>
    <col min="2" max="2" width="23.6666666666667" style="1"/>
    <col min="3" max="4" width="22.375" style="1"/>
    <col min="5" max="5" width="22.225" style="1"/>
    <col min="6" max="10" width="22.375" style="1"/>
  </cols>
  <sheetData>
    <row r="1" ht="45" customHeight="1" spans="1:10">
      <c r="A1" s="67" t="s">
        <v>52</v>
      </c>
      <c r="B1" s="2"/>
      <c r="C1" s="2"/>
      <c r="D1" s="185"/>
      <c r="E1" s="2"/>
      <c r="F1" s="2"/>
      <c r="G1" s="2"/>
      <c r="H1" s="2"/>
      <c r="I1" s="2"/>
      <c r="J1" s="2"/>
    </row>
    <row r="2" ht="19.5" customHeight="1" spans="1:10">
      <c r="A2" s="110"/>
      <c r="B2" s="110"/>
      <c r="C2" s="110"/>
      <c r="D2" s="186"/>
      <c r="E2" s="110"/>
      <c r="F2" s="110"/>
      <c r="G2" s="110"/>
      <c r="H2" s="110"/>
      <c r="I2" s="194"/>
      <c r="J2" s="195" t="s">
        <v>23</v>
      </c>
    </row>
    <row r="3" ht="19.5" customHeight="1" spans="1:10">
      <c r="A3" s="70" t="s">
        <v>53</v>
      </c>
      <c r="B3" s="70"/>
      <c r="C3" s="148"/>
      <c r="D3" s="187"/>
      <c r="E3" s="70"/>
      <c r="F3" s="70"/>
      <c r="G3" s="70"/>
      <c r="H3" s="70"/>
      <c r="I3" s="71"/>
      <c r="J3" s="71" t="s">
        <v>54</v>
      </c>
    </row>
    <row r="4" ht="39.75" customHeight="1" spans="1:10">
      <c r="A4" s="72" t="s">
        <v>55</v>
      </c>
      <c r="B4" s="188" t="s">
        <v>56</v>
      </c>
      <c r="C4" s="143" t="s">
        <v>57</v>
      </c>
      <c r="D4" s="143" t="s">
        <v>58</v>
      </c>
      <c r="E4" s="189" t="s">
        <v>59</v>
      </c>
      <c r="F4" s="190" t="s">
        <v>60</v>
      </c>
      <c r="G4" s="190" t="s">
        <v>61</v>
      </c>
      <c r="H4" s="190" t="s">
        <v>62</v>
      </c>
      <c r="I4" s="190" t="s">
        <v>63</v>
      </c>
      <c r="J4" s="188" t="s">
        <v>64</v>
      </c>
    </row>
    <row r="5" ht="27" customHeight="1" spans="1:10">
      <c r="A5" s="191" t="s">
        <v>65</v>
      </c>
      <c r="B5" s="15">
        <f>C5+D5+E5+F5+G5+H5+I5+J5</f>
        <v>2487706308.53</v>
      </c>
      <c r="C5" s="91">
        <v>632742662.61</v>
      </c>
      <c r="D5" s="91">
        <v>98364278.69</v>
      </c>
      <c r="E5" s="15">
        <v>839571589.94</v>
      </c>
      <c r="F5" s="15">
        <v>584635341.01</v>
      </c>
      <c r="G5" s="15">
        <v>223884775</v>
      </c>
      <c r="H5" s="15">
        <v>56684188.8</v>
      </c>
      <c r="I5" s="15">
        <v>38907955.61</v>
      </c>
      <c r="J5" s="15">
        <v>12915516.87</v>
      </c>
    </row>
    <row r="6" ht="27" customHeight="1" spans="1:10">
      <c r="A6" s="116" t="s">
        <v>66</v>
      </c>
      <c r="B6" s="15">
        <f>C6+D6+E6+F6+G6+H6+I6+J6</f>
        <v>2193778324.62</v>
      </c>
      <c r="C6" s="15">
        <v>615627837.62</v>
      </c>
      <c r="D6" s="15">
        <v>16481700</v>
      </c>
      <c r="E6" s="15">
        <v>822731572.99</v>
      </c>
      <c r="F6" s="15">
        <v>571829071.93</v>
      </c>
      <c r="G6" s="15">
        <v>58800690</v>
      </c>
      <c r="H6" s="15">
        <v>56674420.37</v>
      </c>
      <c r="I6" s="15">
        <v>38717514.84</v>
      </c>
      <c r="J6" s="15">
        <v>12915516.87</v>
      </c>
    </row>
    <row r="7" ht="27" customHeight="1" spans="1:10">
      <c r="A7" s="116" t="s">
        <v>67</v>
      </c>
      <c r="B7" s="15">
        <f>C7+D7+E7+F7+G7+H7+I7+J7</f>
        <v>218271740.96</v>
      </c>
      <c r="C7" s="15">
        <v>0</v>
      </c>
      <c r="D7" s="15">
        <v>81178755.96</v>
      </c>
      <c r="E7" s="15">
        <v>0</v>
      </c>
      <c r="F7" s="15">
        <v>0</v>
      </c>
      <c r="G7" s="15">
        <v>137092985</v>
      </c>
      <c r="H7" s="15">
        <v>0</v>
      </c>
      <c r="I7" s="15">
        <v>0</v>
      </c>
      <c r="J7" s="15">
        <v>0</v>
      </c>
    </row>
    <row r="8" ht="27" customHeight="1" spans="1:10">
      <c r="A8" s="73" t="s">
        <v>68</v>
      </c>
      <c r="B8" s="15">
        <f>C8+D8+E8+F8+G8+H8+I8+J8</f>
        <v>5852740.45</v>
      </c>
      <c r="C8" s="15">
        <v>30339.69</v>
      </c>
      <c r="D8" s="15">
        <v>5539.1</v>
      </c>
      <c r="E8" s="15">
        <v>30641.76</v>
      </c>
      <c r="F8" s="15">
        <v>4554437.83</v>
      </c>
      <c r="G8" s="15">
        <v>1200000</v>
      </c>
      <c r="H8" s="15">
        <v>9768.43</v>
      </c>
      <c r="I8" s="15">
        <v>22013.64</v>
      </c>
      <c r="J8" s="160">
        <v>0</v>
      </c>
    </row>
    <row r="9" ht="27" customHeight="1" spans="1:10">
      <c r="A9" s="73" t="s">
        <v>69</v>
      </c>
      <c r="B9" s="15">
        <f>C9+D9</f>
        <v>0</v>
      </c>
      <c r="C9" s="15">
        <v>0</v>
      </c>
      <c r="D9" s="15">
        <v>0</v>
      </c>
      <c r="E9" s="192"/>
      <c r="F9" s="15"/>
      <c r="G9" s="15"/>
      <c r="H9" s="15"/>
      <c r="I9" s="15"/>
      <c r="J9" s="15"/>
    </row>
    <row r="10" ht="27" customHeight="1" spans="1:10">
      <c r="A10" s="73" t="s">
        <v>70</v>
      </c>
      <c r="B10" s="15">
        <f>C10+D10+E10+F10+I10</f>
        <v>33319033.48</v>
      </c>
      <c r="C10" s="15">
        <v>16119109.83</v>
      </c>
      <c r="D10" s="15">
        <v>387612.1</v>
      </c>
      <c r="E10" s="15">
        <v>15956157.55</v>
      </c>
      <c r="F10" s="15">
        <v>724154</v>
      </c>
      <c r="G10" s="15"/>
      <c r="H10" s="15"/>
      <c r="I10" s="15">
        <v>132000</v>
      </c>
      <c r="J10" s="15"/>
    </row>
    <row r="11" ht="27" customHeight="1" spans="1:10">
      <c r="A11" s="73" t="s">
        <v>71</v>
      </c>
      <c r="B11" s="15">
        <f>C11+D11+E11+F11+G11+H11+I11+J11</f>
        <v>12587233.77</v>
      </c>
      <c r="C11" s="15">
        <v>965375.47</v>
      </c>
      <c r="D11" s="15">
        <v>310671.53</v>
      </c>
      <c r="E11" s="15">
        <v>853217.64</v>
      </c>
      <c r="F11" s="15">
        <v>5421542</v>
      </c>
      <c r="G11" s="15">
        <v>5000000</v>
      </c>
      <c r="H11" s="15">
        <v>0</v>
      </c>
      <c r="I11" s="15">
        <v>36427.13</v>
      </c>
      <c r="J11" s="15">
        <v>0</v>
      </c>
    </row>
    <row r="12" ht="27" customHeight="1" spans="1:10">
      <c r="A12" s="73" t="s">
        <v>72</v>
      </c>
      <c r="B12" s="15">
        <f>C12</f>
        <v>0</v>
      </c>
      <c r="C12" s="15">
        <v>0</v>
      </c>
      <c r="D12" s="15"/>
      <c r="E12" s="15"/>
      <c r="F12" s="15"/>
      <c r="G12" s="15"/>
      <c r="H12" s="15"/>
      <c r="I12" s="15"/>
      <c r="J12" s="15"/>
    </row>
    <row r="13" ht="27" customHeight="1" spans="1:10">
      <c r="A13" s="73" t="s">
        <v>73</v>
      </c>
      <c r="B13" s="15">
        <f>C13</f>
        <v>0</v>
      </c>
      <c r="C13" s="15">
        <v>0</v>
      </c>
      <c r="D13" s="15"/>
      <c r="E13" s="15"/>
      <c r="F13" s="15"/>
      <c r="G13" s="15"/>
      <c r="H13" s="15"/>
      <c r="I13" s="15"/>
      <c r="J13" s="15"/>
    </row>
    <row r="14" ht="27" customHeight="1" spans="1:10">
      <c r="A14" s="116" t="s">
        <v>74</v>
      </c>
      <c r="B14" s="15">
        <f>C14+D14+E14+F14+G14+H14+I14+J14</f>
        <v>1742014944.41</v>
      </c>
      <c r="C14" s="15">
        <v>337416126.01</v>
      </c>
      <c r="D14" s="15">
        <v>81450475.84</v>
      </c>
      <c r="E14" s="15">
        <v>710833153.18</v>
      </c>
      <c r="F14" s="15">
        <v>320012466.09</v>
      </c>
      <c r="G14" s="15">
        <v>223876641.48</v>
      </c>
      <c r="H14" s="15">
        <v>56666471.81</v>
      </c>
      <c r="I14" s="15">
        <v>8099570</v>
      </c>
      <c r="J14" s="15">
        <v>3660040</v>
      </c>
    </row>
    <row r="15" ht="27" customHeight="1" spans="1:10">
      <c r="A15" s="116" t="s">
        <v>75</v>
      </c>
      <c r="B15" s="15">
        <f>C15+D15+E15+F15+G15+H15+I15+J15</f>
        <v>1689462038.19</v>
      </c>
      <c r="C15" s="15">
        <v>327587006.92</v>
      </c>
      <c r="D15" s="15">
        <v>81435475.84</v>
      </c>
      <c r="E15" s="15">
        <v>701868165.48</v>
      </c>
      <c r="F15" s="15">
        <v>309141847.09</v>
      </c>
      <c r="G15" s="15">
        <v>206594561.05</v>
      </c>
      <c r="H15" s="15">
        <v>56344971.81</v>
      </c>
      <c r="I15" s="15">
        <v>3354170</v>
      </c>
      <c r="J15" s="15">
        <v>3135840</v>
      </c>
    </row>
    <row r="16" ht="27" customHeight="1" spans="1:10">
      <c r="A16" s="116" t="s">
        <v>76</v>
      </c>
      <c r="B16" s="15">
        <f>C16+D16+E16+F16+I16</f>
        <v>18790063.2</v>
      </c>
      <c r="C16" s="15">
        <v>9416894.71</v>
      </c>
      <c r="D16" s="15">
        <v>15000</v>
      </c>
      <c r="E16" s="15">
        <v>8592356.37</v>
      </c>
      <c r="F16" s="15">
        <v>597812.12</v>
      </c>
      <c r="G16" s="15"/>
      <c r="H16" s="15"/>
      <c r="I16" s="15">
        <v>168000</v>
      </c>
      <c r="J16" s="15"/>
    </row>
    <row r="17" ht="27" customHeight="1" spans="1:10">
      <c r="A17" s="73" t="s">
        <v>77</v>
      </c>
      <c r="B17" s="15">
        <f>C17+D17+E17+F17+G17+H17+I17+J17</f>
        <v>10572406.11</v>
      </c>
      <c r="C17" s="15">
        <v>412224.38</v>
      </c>
      <c r="D17" s="15">
        <v>0</v>
      </c>
      <c r="E17" s="15">
        <v>372631.33</v>
      </c>
      <c r="F17" s="15">
        <v>8786440.4</v>
      </c>
      <c r="G17" s="15">
        <v>82410</v>
      </c>
      <c r="H17" s="15">
        <v>71500</v>
      </c>
      <c r="I17" s="15">
        <v>323000</v>
      </c>
      <c r="J17" s="15">
        <v>524200</v>
      </c>
    </row>
    <row r="18" ht="27" customHeight="1" spans="1:10">
      <c r="A18" s="73" t="s">
        <v>78</v>
      </c>
      <c r="B18" s="15">
        <f>C18</f>
        <v>0</v>
      </c>
      <c r="C18" s="15">
        <v>0</v>
      </c>
      <c r="D18" s="15"/>
      <c r="E18" s="15"/>
      <c r="F18" s="15"/>
      <c r="G18" s="15"/>
      <c r="H18" s="15"/>
      <c r="I18" s="15"/>
      <c r="J18" s="15"/>
    </row>
    <row r="19" ht="27" customHeight="1" spans="1:10">
      <c r="A19" s="73" t="s">
        <v>79</v>
      </c>
      <c r="B19" s="15">
        <f>C19</f>
        <v>0</v>
      </c>
      <c r="C19" s="15">
        <v>0</v>
      </c>
      <c r="D19" s="15"/>
      <c r="E19" s="15"/>
      <c r="F19" s="15"/>
      <c r="G19" s="15"/>
      <c r="H19" s="15"/>
      <c r="I19" s="15"/>
      <c r="J19" s="15"/>
    </row>
    <row r="20" ht="27" customHeight="1" spans="1:10">
      <c r="A20" s="191" t="s">
        <v>80</v>
      </c>
      <c r="B20" s="15">
        <f>C20+D20+E20+F20+G20+H20+I20+J20</f>
        <v>745691364.12</v>
      </c>
      <c r="C20" s="15">
        <v>295326536.6</v>
      </c>
      <c r="D20" s="15">
        <v>16913802.85</v>
      </c>
      <c r="E20" s="15">
        <v>128738436.76</v>
      </c>
      <c r="F20" s="15">
        <v>264622874.92</v>
      </c>
      <c r="G20" s="15">
        <v>8133.52</v>
      </c>
      <c r="H20" s="15">
        <v>17716.99</v>
      </c>
      <c r="I20" s="15">
        <v>30808385.61</v>
      </c>
      <c r="J20" s="160">
        <v>9255476.87</v>
      </c>
    </row>
    <row r="21" ht="27" customHeight="1" spans="1:10">
      <c r="A21" s="116" t="s">
        <v>81</v>
      </c>
      <c r="B21" s="15">
        <f>C21+D21+E21+F21+G21+H21+I21+J21</f>
        <v>3807714595.94</v>
      </c>
      <c r="C21" s="15">
        <v>1052759659.06</v>
      </c>
      <c r="D21" s="15">
        <v>183187719.67</v>
      </c>
      <c r="E21" s="15">
        <v>262778838.59</v>
      </c>
      <c r="F21" s="15">
        <v>1902967983.49</v>
      </c>
      <c r="G21" s="15">
        <v>12687107.03</v>
      </c>
      <c r="H21" s="15">
        <v>66870672.47</v>
      </c>
      <c r="I21" s="15">
        <v>317207138.76</v>
      </c>
      <c r="J21" s="160">
        <v>9255476.87</v>
      </c>
    </row>
    <row r="22" ht="27" customHeight="1" spans="1:10">
      <c r="A22" s="186"/>
      <c r="B22" s="193"/>
      <c r="C22" s="193"/>
      <c r="D22" s="32"/>
      <c r="E22" s="193"/>
      <c r="F22" s="193"/>
      <c r="G22" s="193"/>
      <c r="H22" s="193"/>
      <c r="I22" s="196"/>
      <c r="J22" s="35" t="s">
        <v>82</v>
      </c>
    </row>
  </sheetData>
  <mergeCells count="1">
    <mergeCell ref="A1:J1"/>
  </mergeCells>
  <printOptions horizontalCentered="1"/>
  <pageMargins left="0.393700787401575" right="0.393700787401575" top="0.78740157480315" bottom="0.78740157480315" header="0.51181" footer="0.51181"/>
  <pageSetup paperSize="9" scale="51" fitToHeight="0" pageOrder="overThenDown" orientation="landscape" errors="blank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showGridLines="0" showZeros="0" topLeftCell="A4" workbookViewId="0">
      <pane topLeftCell="B5" activePane="bottomRight" state="frozen"/>
      <selection activeCell="D23" sqref="D23"/>
    </sheetView>
  </sheetViews>
  <sheetFormatPr defaultColWidth="8" defaultRowHeight="14.25" outlineLevelCol="5"/>
  <cols>
    <col min="1" max="1" width="35.275" style="1"/>
    <col min="2" max="3" width="27.25" style="1"/>
    <col min="4" max="4" width="34.4166666666667" style="1"/>
    <col min="5" max="6" width="27.25" style="1"/>
  </cols>
  <sheetData>
    <row r="1" ht="48" customHeight="1" spans="1:6">
      <c r="A1" s="67" t="s">
        <v>83</v>
      </c>
      <c r="B1" s="2"/>
      <c r="C1" s="2"/>
      <c r="D1" s="2"/>
      <c r="E1" s="2"/>
      <c r="F1" s="2"/>
    </row>
    <row r="2" ht="19.5" customHeight="1" spans="1:6">
      <c r="A2" s="97"/>
      <c r="B2" s="97"/>
      <c r="C2" s="97"/>
      <c r="D2" s="97"/>
      <c r="E2" s="69" t="s">
        <v>25</v>
      </c>
      <c r="F2" s="35"/>
    </row>
    <row r="3" ht="19.5" customHeight="1" spans="1:6">
      <c r="A3" s="70" t="s">
        <v>53</v>
      </c>
      <c r="B3" s="70"/>
      <c r="C3" s="70"/>
      <c r="D3" s="70"/>
      <c r="E3" s="71"/>
      <c r="F3" s="149" t="s">
        <v>54</v>
      </c>
    </row>
    <row r="4" ht="27" customHeight="1" spans="1:6">
      <c r="A4" s="72" t="s">
        <v>55</v>
      </c>
      <c r="B4" s="72" t="s">
        <v>84</v>
      </c>
      <c r="C4" s="72" t="s">
        <v>85</v>
      </c>
      <c r="D4" s="72" t="s">
        <v>55</v>
      </c>
      <c r="E4" s="132" t="s">
        <v>84</v>
      </c>
      <c r="F4" s="142" t="s">
        <v>85</v>
      </c>
    </row>
    <row r="5" ht="28.5" customHeight="1" spans="1:6">
      <c r="A5" s="73" t="s">
        <v>86</v>
      </c>
      <c r="B5" s="13">
        <v>587597918.74</v>
      </c>
      <c r="C5" s="13">
        <v>615627837.62</v>
      </c>
      <c r="D5" s="73" t="s">
        <v>87</v>
      </c>
      <c r="E5" s="170">
        <v>291278483.64</v>
      </c>
      <c r="F5" s="171">
        <v>322795882.44</v>
      </c>
    </row>
    <row r="6" ht="28.5" customHeight="1" spans="1:6">
      <c r="A6" s="73" t="s">
        <v>88</v>
      </c>
      <c r="B6" s="13">
        <v>0</v>
      </c>
      <c r="C6" s="13">
        <v>0</v>
      </c>
      <c r="D6" s="73" t="s">
        <v>89</v>
      </c>
      <c r="E6" s="20">
        <v>0</v>
      </c>
      <c r="F6" s="172">
        <v>0</v>
      </c>
    </row>
    <row r="7" ht="28.5" customHeight="1" spans="1:6">
      <c r="A7" s="73" t="s">
        <v>90</v>
      </c>
      <c r="B7" s="13">
        <v>0</v>
      </c>
      <c r="C7" s="13">
        <v>0</v>
      </c>
      <c r="D7" s="73" t="s">
        <v>91</v>
      </c>
      <c r="E7" s="173">
        <v>0</v>
      </c>
      <c r="F7" s="139">
        <v>0</v>
      </c>
    </row>
    <row r="8" ht="28.5" customHeight="1" spans="1:6">
      <c r="A8" s="73" t="s">
        <v>92</v>
      </c>
      <c r="B8" s="13">
        <v>28622.35</v>
      </c>
      <c r="C8" s="13">
        <v>30339.69</v>
      </c>
      <c r="D8" s="145" t="s">
        <v>93</v>
      </c>
      <c r="E8" s="174">
        <v>4487964.94</v>
      </c>
      <c r="F8" s="174">
        <v>4791124.48</v>
      </c>
    </row>
    <row r="9" ht="28.5" customHeight="1" spans="1:6">
      <c r="A9" s="73" t="s">
        <v>94</v>
      </c>
      <c r="B9" s="13">
        <v>0</v>
      </c>
      <c r="C9" s="13">
        <v>0</v>
      </c>
      <c r="D9" s="145" t="s">
        <v>95</v>
      </c>
      <c r="E9" s="174">
        <v>0</v>
      </c>
      <c r="F9" s="174">
        <v>0</v>
      </c>
    </row>
    <row r="10" ht="28.5" customHeight="1" spans="1:6">
      <c r="A10" s="105" t="s">
        <v>96</v>
      </c>
      <c r="B10" s="13">
        <v>15206706.45</v>
      </c>
      <c r="C10" s="13">
        <v>16119109.83</v>
      </c>
      <c r="D10" s="141" t="s">
        <v>97</v>
      </c>
      <c r="E10" s="139">
        <v>8968471.15</v>
      </c>
      <c r="F10" s="174">
        <v>9416894.71</v>
      </c>
    </row>
    <row r="11" ht="28.5" customHeight="1" spans="1:6">
      <c r="A11" s="88" t="s">
        <v>98</v>
      </c>
      <c r="B11" s="76">
        <v>919405.21</v>
      </c>
      <c r="C11" s="76">
        <v>965375.47</v>
      </c>
      <c r="D11" s="175" t="s">
        <v>99</v>
      </c>
      <c r="E11" s="176">
        <v>392594.65</v>
      </c>
      <c r="F11" s="174">
        <v>412224.38</v>
      </c>
    </row>
    <row r="12" ht="28.5" customHeight="1" spans="1:6">
      <c r="A12" s="90" t="s">
        <v>100</v>
      </c>
      <c r="B12" s="85">
        <v>0</v>
      </c>
      <c r="C12" s="85">
        <v>0</v>
      </c>
      <c r="D12" s="119" t="s">
        <v>101</v>
      </c>
      <c r="E12" s="152" t="s">
        <v>101</v>
      </c>
      <c r="F12" s="87" t="s">
        <v>101</v>
      </c>
    </row>
    <row r="13" ht="28.5" customHeight="1" spans="1:6">
      <c r="A13" s="73" t="s">
        <v>102</v>
      </c>
      <c r="B13" s="15">
        <f>B5+B6+B8+B9+B10+B11</f>
        <v>603752652.75</v>
      </c>
      <c r="C13" s="15">
        <f>C5+C6+C8+C9+C10+C11</f>
        <v>632742662.61</v>
      </c>
      <c r="D13" s="73" t="s">
        <v>103</v>
      </c>
      <c r="E13" s="160">
        <f>E5+E7+E8+E9+E10+E11</f>
        <v>305127514.38</v>
      </c>
      <c r="F13" s="138">
        <f>F5+F7+F8+F9+F10+F11</f>
        <v>337416126.01</v>
      </c>
    </row>
    <row r="14" ht="28.5" customHeight="1" spans="1:6">
      <c r="A14" s="105" t="s">
        <v>104</v>
      </c>
      <c r="B14" s="13">
        <v>0</v>
      </c>
      <c r="C14" s="13">
        <v>0</v>
      </c>
      <c r="D14" s="105" t="s">
        <v>105</v>
      </c>
      <c r="E14" s="167">
        <v>0</v>
      </c>
      <c r="F14" s="157">
        <v>0</v>
      </c>
    </row>
    <row r="15" ht="39.75" customHeight="1" spans="1:6">
      <c r="A15" s="177" t="s">
        <v>106</v>
      </c>
      <c r="B15" s="13">
        <v>0</v>
      </c>
      <c r="C15" s="167">
        <v>0</v>
      </c>
      <c r="D15" s="177" t="s">
        <v>107</v>
      </c>
      <c r="E15" s="13">
        <v>0</v>
      </c>
      <c r="F15" s="76">
        <v>0</v>
      </c>
    </row>
    <row r="16" ht="28.5" customHeight="1" spans="1:6">
      <c r="A16" s="105" t="s">
        <v>108</v>
      </c>
      <c r="B16" s="13">
        <v>0</v>
      </c>
      <c r="C16" s="13">
        <v>0</v>
      </c>
      <c r="D16" s="105" t="s">
        <v>109</v>
      </c>
      <c r="E16" s="167">
        <v>0</v>
      </c>
      <c r="F16" s="157">
        <v>0</v>
      </c>
    </row>
    <row r="17" ht="31.5" customHeight="1" spans="1:6">
      <c r="A17" s="177" t="s">
        <v>110</v>
      </c>
      <c r="B17" s="76">
        <v>0</v>
      </c>
      <c r="C17" s="173">
        <v>0</v>
      </c>
      <c r="D17" s="177" t="s">
        <v>111</v>
      </c>
      <c r="E17" s="13">
        <v>0</v>
      </c>
      <c r="F17" s="76">
        <v>0</v>
      </c>
    </row>
    <row r="18" ht="31.5" customHeight="1" spans="1:6">
      <c r="A18" s="178" t="s">
        <v>112</v>
      </c>
      <c r="B18" s="179">
        <f>B13+B14+B16</f>
        <v>603752652.75</v>
      </c>
      <c r="C18" s="180">
        <f>C13+C14+C16</f>
        <v>632742662.61</v>
      </c>
      <c r="D18" s="105" t="s">
        <v>113</v>
      </c>
      <c r="E18" s="158">
        <f>E13+E14+E16</f>
        <v>305127514.38</v>
      </c>
      <c r="F18" s="138">
        <f>F13+F14+F16</f>
        <v>337416126.01</v>
      </c>
    </row>
    <row r="19" ht="28.5" customHeight="1" spans="1:6">
      <c r="A19" s="95" t="s">
        <v>101</v>
      </c>
      <c r="B19" s="104" t="s">
        <v>101</v>
      </c>
      <c r="C19" s="181" t="s">
        <v>101</v>
      </c>
      <c r="D19" s="137" t="s">
        <v>114</v>
      </c>
      <c r="E19" s="138">
        <f>B18-E18</f>
        <v>298625138.37</v>
      </c>
      <c r="F19" s="138">
        <f>C18-F18</f>
        <v>295326536.6</v>
      </c>
    </row>
    <row r="20" ht="28.5" customHeight="1" spans="1:6">
      <c r="A20" s="137" t="s">
        <v>115</v>
      </c>
      <c r="B20" s="139">
        <v>458807984.09</v>
      </c>
      <c r="C20" s="138">
        <f>E20</f>
        <v>757433122.46</v>
      </c>
      <c r="D20" s="137" t="s">
        <v>116</v>
      </c>
      <c r="E20" s="138">
        <f>B20+E19</f>
        <v>757433122.46</v>
      </c>
      <c r="F20" s="138">
        <f>C20+F19</f>
        <v>1052759659.06</v>
      </c>
    </row>
    <row r="21" ht="28.5" customHeight="1" spans="1:6">
      <c r="A21" s="87" t="s">
        <v>117</v>
      </c>
      <c r="B21" s="138">
        <f>B18+B20</f>
        <v>1062560636.84</v>
      </c>
      <c r="C21" s="138">
        <f>C18+C20</f>
        <v>1390175785.07</v>
      </c>
      <c r="D21" s="87" t="s">
        <v>117</v>
      </c>
      <c r="E21" s="138">
        <f>E18+E20</f>
        <v>1062560636.84</v>
      </c>
      <c r="F21" s="138">
        <f>F18+F20</f>
        <v>1390175785.07</v>
      </c>
    </row>
    <row r="22" ht="28.5" customHeight="1" spans="1:6">
      <c r="A22" s="182"/>
      <c r="B22" s="183">
        <v>0</v>
      </c>
      <c r="C22" s="183"/>
      <c r="D22" s="182"/>
      <c r="E22" s="183">
        <v>0</v>
      </c>
      <c r="F22" s="184" t="s">
        <v>118</v>
      </c>
    </row>
  </sheetData>
  <mergeCells count="2">
    <mergeCell ref="A1:F1"/>
    <mergeCell ref="E2:F2"/>
  </mergeCells>
  <printOptions horizontalCentered="1"/>
  <pageMargins left="0.393700787401575" right="0.393700787401575" top="0.393700787401575" bottom="0.393700787401575" header="0.51181" footer="0.51181"/>
  <pageSetup paperSize="9" scale="80" pageOrder="overThenDown" orientation="landscape" errors="blank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showGridLines="0" topLeftCell="A5" workbookViewId="0">
      <pane topLeftCell="B5" activePane="bottomRight" state="frozen"/>
      <selection activeCell="E23" sqref="E23"/>
    </sheetView>
  </sheetViews>
  <sheetFormatPr defaultColWidth="8" defaultRowHeight="14.25" outlineLevelCol="5"/>
  <cols>
    <col min="1" max="1" width="45.6" style="1"/>
    <col min="2" max="3" width="27.25" style="1"/>
    <col min="4" max="4" width="42.45" style="1"/>
    <col min="5" max="6" width="27.25" style="1"/>
  </cols>
  <sheetData>
    <row r="1" ht="48" customHeight="1" spans="1:6">
      <c r="A1" s="67" t="s">
        <v>119</v>
      </c>
      <c r="B1" s="2"/>
      <c r="C1" s="2"/>
      <c r="D1" s="2"/>
      <c r="E1" s="2"/>
      <c r="F1" s="2"/>
    </row>
    <row r="2" ht="19.5" customHeight="1" spans="1:6">
      <c r="A2" s="97"/>
      <c r="B2" s="97"/>
      <c r="C2" s="97"/>
      <c r="D2" s="97"/>
      <c r="E2" s="69" t="s">
        <v>27</v>
      </c>
      <c r="F2" s="35"/>
    </row>
    <row r="3" ht="19.5" customHeight="1" spans="1:6">
      <c r="A3" s="148" t="s">
        <v>53</v>
      </c>
      <c r="B3" s="148"/>
      <c r="C3" s="148"/>
      <c r="D3" s="148"/>
      <c r="E3" s="149"/>
      <c r="F3" s="149" t="s">
        <v>54</v>
      </c>
    </row>
    <row r="4" ht="28.5" customHeight="1" spans="1:6">
      <c r="A4" s="142" t="s">
        <v>55</v>
      </c>
      <c r="B4" s="142" t="s">
        <v>84</v>
      </c>
      <c r="C4" s="142" t="s">
        <v>85</v>
      </c>
      <c r="D4" s="142" t="s">
        <v>55</v>
      </c>
      <c r="E4" s="142" t="s">
        <v>84</v>
      </c>
      <c r="F4" s="142" t="s">
        <v>85</v>
      </c>
    </row>
    <row r="5" ht="28.5" customHeight="1" spans="1:6">
      <c r="A5" s="163" t="s">
        <v>120</v>
      </c>
      <c r="B5" s="78">
        <v>15256900</v>
      </c>
      <c r="C5" s="78">
        <v>16481700</v>
      </c>
      <c r="D5" s="151" t="s">
        <v>121</v>
      </c>
      <c r="E5" s="139">
        <v>63351840</v>
      </c>
      <c r="F5" s="139">
        <v>73994700</v>
      </c>
    </row>
    <row r="6" ht="28.5" customHeight="1" spans="1:6">
      <c r="A6" s="163" t="s">
        <v>122</v>
      </c>
      <c r="B6" s="78">
        <v>14595700</v>
      </c>
      <c r="C6" s="78">
        <v>14612800</v>
      </c>
      <c r="D6" s="151" t="s">
        <v>123</v>
      </c>
      <c r="E6" s="139">
        <v>3949000.98</v>
      </c>
      <c r="F6" s="139">
        <v>4384275.84</v>
      </c>
    </row>
    <row r="7" ht="28.5" customHeight="1" spans="1:6">
      <c r="A7" s="163" t="s">
        <v>124</v>
      </c>
      <c r="B7" s="78">
        <v>0</v>
      </c>
      <c r="C7" s="78">
        <v>1250000</v>
      </c>
      <c r="D7" s="151" t="s">
        <v>125</v>
      </c>
      <c r="E7" s="139">
        <v>2954600.75</v>
      </c>
      <c r="F7" s="139">
        <v>3056500</v>
      </c>
    </row>
    <row r="8" ht="28.5" customHeight="1" spans="1:6">
      <c r="A8" s="163" t="s">
        <v>126</v>
      </c>
      <c r="B8" s="78">
        <v>0</v>
      </c>
      <c r="C8" s="78">
        <v>0</v>
      </c>
      <c r="D8" s="151" t="s">
        <v>127</v>
      </c>
      <c r="E8" s="139">
        <v>9027.91</v>
      </c>
      <c r="F8" s="139">
        <v>15000</v>
      </c>
    </row>
    <row r="9" ht="28.5" customHeight="1" spans="1:6">
      <c r="A9" s="90" t="s">
        <v>128</v>
      </c>
      <c r="B9" s="85">
        <v>661200</v>
      </c>
      <c r="C9" s="85">
        <v>618900</v>
      </c>
      <c r="D9" s="151" t="s">
        <v>129</v>
      </c>
      <c r="E9" s="139">
        <v>0</v>
      </c>
      <c r="F9" s="139">
        <v>0</v>
      </c>
    </row>
    <row r="10" ht="28.5" customHeight="1" spans="1:6">
      <c r="A10" s="164" t="s">
        <v>88</v>
      </c>
      <c r="B10" s="165">
        <v>70293954.75</v>
      </c>
      <c r="C10" s="166">
        <v>81178755.96</v>
      </c>
      <c r="D10" s="87" t="s">
        <v>101</v>
      </c>
      <c r="E10" s="87" t="s">
        <v>101</v>
      </c>
      <c r="F10" s="87" t="s">
        <v>101</v>
      </c>
    </row>
    <row r="11" ht="28.5" customHeight="1" spans="1:6">
      <c r="A11" s="73" t="s">
        <v>130</v>
      </c>
      <c r="B11" s="13">
        <v>63351840</v>
      </c>
      <c r="C11" s="167">
        <v>73994700</v>
      </c>
      <c r="D11" s="87" t="s">
        <v>101</v>
      </c>
      <c r="E11" s="87" t="s">
        <v>101</v>
      </c>
      <c r="F11" s="87" t="s">
        <v>101</v>
      </c>
    </row>
    <row r="12" ht="28.5" customHeight="1" spans="1:6">
      <c r="A12" s="105" t="s">
        <v>131</v>
      </c>
      <c r="B12" s="13">
        <v>3987514</v>
      </c>
      <c r="C12" s="167">
        <v>4127555.96</v>
      </c>
      <c r="D12" s="87" t="s">
        <v>101</v>
      </c>
      <c r="E12" s="87" t="s">
        <v>101</v>
      </c>
      <c r="F12" s="87" t="s">
        <v>101</v>
      </c>
    </row>
    <row r="13" ht="28.5" customHeight="1" spans="1:6">
      <c r="A13" s="90" t="s">
        <v>132</v>
      </c>
      <c r="B13" s="13">
        <v>0</v>
      </c>
      <c r="C13" s="167">
        <v>0</v>
      </c>
      <c r="D13" s="87" t="s">
        <v>101</v>
      </c>
      <c r="E13" s="87" t="s">
        <v>101</v>
      </c>
      <c r="F13" s="87" t="s">
        <v>101</v>
      </c>
    </row>
    <row r="14" ht="28.5" customHeight="1" spans="1:6">
      <c r="A14" s="73" t="s">
        <v>133</v>
      </c>
      <c r="B14" s="13">
        <v>5275.34</v>
      </c>
      <c r="C14" s="167">
        <v>5539.1</v>
      </c>
      <c r="D14" s="87" t="s">
        <v>101</v>
      </c>
      <c r="E14" s="87" t="s">
        <v>101</v>
      </c>
      <c r="F14" s="87" t="s">
        <v>101</v>
      </c>
    </row>
    <row r="15" ht="28.5" customHeight="1" spans="1:6">
      <c r="A15" s="73" t="s">
        <v>134</v>
      </c>
      <c r="B15" s="13">
        <v>0</v>
      </c>
      <c r="C15" s="167">
        <v>0</v>
      </c>
      <c r="D15" s="87" t="s">
        <v>101</v>
      </c>
      <c r="E15" s="87" t="s">
        <v>101</v>
      </c>
      <c r="F15" s="87" t="s">
        <v>101</v>
      </c>
    </row>
    <row r="16" ht="28.5" customHeight="1" spans="1:6">
      <c r="A16" s="73" t="s">
        <v>135</v>
      </c>
      <c r="B16" s="13">
        <v>369154.39</v>
      </c>
      <c r="C16" s="167">
        <v>387612.1</v>
      </c>
      <c r="D16" s="87" t="s">
        <v>101</v>
      </c>
      <c r="E16" s="87" t="s">
        <v>101</v>
      </c>
      <c r="F16" s="87" t="s">
        <v>101</v>
      </c>
    </row>
    <row r="17" ht="28.5" customHeight="1" spans="1:6">
      <c r="A17" s="73" t="s">
        <v>136</v>
      </c>
      <c r="B17" s="13">
        <v>295877.65</v>
      </c>
      <c r="C17" s="167">
        <v>310671.53</v>
      </c>
      <c r="D17" s="87" t="s">
        <v>101</v>
      </c>
      <c r="E17" s="94" t="s">
        <v>101</v>
      </c>
      <c r="F17" s="94" t="s">
        <v>101</v>
      </c>
    </row>
    <row r="18" ht="28.5" customHeight="1" spans="1:6">
      <c r="A18" s="73" t="s">
        <v>137</v>
      </c>
      <c r="B18" s="15">
        <f>B5+B10+B13+B14+B15+B16+B17</f>
        <v>86221162.13</v>
      </c>
      <c r="C18" s="15">
        <f>C5+C10+C13+C14+C15+C16+C17</f>
        <v>98364278.69</v>
      </c>
      <c r="D18" s="168" t="s">
        <v>138</v>
      </c>
      <c r="E18" s="15">
        <f>E5+E6+E7+E8+E9</f>
        <v>70264469.64</v>
      </c>
      <c r="F18" s="15">
        <f>F5+F6+F7+F8+F9</f>
        <v>81450475.84</v>
      </c>
    </row>
    <row r="19" ht="28.5" customHeight="1" spans="1:6">
      <c r="A19" s="73" t="s">
        <v>139</v>
      </c>
      <c r="B19" s="13">
        <v>0</v>
      </c>
      <c r="C19" s="13">
        <v>0</v>
      </c>
      <c r="D19" s="90" t="s">
        <v>140</v>
      </c>
      <c r="E19" s="13">
        <v>0</v>
      </c>
      <c r="F19" s="13">
        <v>0</v>
      </c>
    </row>
    <row r="20" ht="28.5" customHeight="1" spans="1:6">
      <c r="A20" s="73" t="s">
        <v>141</v>
      </c>
      <c r="B20" s="13">
        <v>0</v>
      </c>
      <c r="C20" s="13">
        <v>0</v>
      </c>
      <c r="D20" s="168" t="s">
        <v>142</v>
      </c>
      <c r="E20" s="13">
        <v>0</v>
      </c>
      <c r="F20" s="13">
        <v>0</v>
      </c>
    </row>
    <row r="21" ht="28.5" customHeight="1" spans="1:6">
      <c r="A21" s="105" t="s">
        <v>143</v>
      </c>
      <c r="B21" s="122">
        <f>B18+B19+B20</f>
        <v>86221162.13</v>
      </c>
      <c r="C21" s="122">
        <f>C18+C19+C20</f>
        <v>98364278.69</v>
      </c>
      <c r="D21" s="163" t="s">
        <v>144</v>
      </c>
      <c r="E21" s="15">
        <f>E18+E19+E20</f>
        <v>70264469.64</v>
      </c>
      <c r="F21" s="15">
        <f>F18+F19+F20</f>
        <v>81450475.84</v>
      </c>
    </row>
    <row r="22" ht="28.5" customHeight="1" spans="1:6">
      <c r="A22" s="87" t="s">
        <v>101</v>
      </c>
      <c r="B22" s="87" t="s">
        <v>101</v>
      </c>
      <c r="C22" s="95" t="s">
        <v>101</v>
      </c>
      <c r="D22" s="90" t="s">
        <v>145</v>
      </c>
      <c r="E22" s="15">
        <f>B21-E21</f>
        <v>15956692.49</v>
      </c>
      <c r="F22" s="15">
        <f>C21-F21</f>
        <v>16913802.85</v>
      </c>
    </row>
    <row r="23" ht="28.5" customHeight="1" spans="1:6">
      <c r="A23" s="163" t="s">
        <v>146</v>
      </c>
      <c r="B23" s="78">
        <v>150317224.33</v>
      </c>
      <c r="C23" s="92">
        <f>E23</f>
        <v>166273916.82</v>
      </c>
      <c r="D23" s="168" t="s">
        <v>147</v>
      </c>
      <c r="E23" s="15">
        <f>B23+E22</f>
        <v>166273916.82</v>
      </c>
      <c r="F23" s="15">
        <f>C23+F22</f>
        <v>183187719.67</v>
      </c>
    </row>
    <row r="24" ht="28.5" customHeight="1" spans="1:6">
      <c r="A24" s="87" t="s">
        <v>117</v>
      </c>
      <c r="B24" s="138">
        <f>B21+B23</f>
        <v>236538386.46</v>
      </c>
      <c r="C24" s="138">
        <f>C21+C23</f>
        <v>264638195.51</v>
      </c>
      <c r="D24" s="95" t="s">
        <v>117</v>
      </c>
      <c r="E24" s="122">
        <f>E21+E23</f>
        <v>236538386.46</v>
      </c>
      <c r="F24" s="122">
        <f>F21+F23</f>
        <v>264638195.51</v>
      </c>
    </row>
    <row r="25" ht="28.5" customHeight="1" spans="1:6">
      <c r="A25" s="169"/>
      <c r="B25" s="146"/>
      <c r="C25" s="146"/>
      <c r="D25" s="110"/>
      <c r="E25" s="49"/>
      <c r="F25" s="35" t="s">
        <v>148</v>
      </c>
    </row>
  </sheetData>
  <mergeCells count="2">
    <mergeCell ref="A1:F1"/>
    <mergeCell ref="E2:F2"/>
  </mergeCells>
  <printOptions horizontalCentered="1"/>
  <pageMargins left="0.393700787401575" right="0.393700787401575" top="0.393700787401575" bottom="0.393700787401575" header="0.51181" footer="0.51181"/>
  <pageSetup paperSize="9" scale="80" pageOrder="overThenDown" orientation="landscape" errors="blank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showGridLines="0" showZeros="0" workbookViewId="0">
      <pane topLeftCell="B5" activePane="bottomRight" state="frozen"/>
      <selection activeCell="E18" sqref="E18"/>
    </sheetView>
  </sheetViews>
  <sheetFormatPr defaultColWidth="8" defaultRowHeight="14.25" outlineLevelCol="5"/>
  <cols>
    <col min="1" max="1" width="33.4166666666667" style="1"/>
    <col min="2" max="3" width="27.25" style="1"/>
    <col min="4" max="4" width="33.4166666666667" style="1"/>
    <col min="5" max="6" width="27.25" style="1"/>
  </cols>
  <sheetData>
    <row r="1" ht="48" customHeight="1" spans="1:6">
      <c r="A1" s="67" t="s">
        <v>149</v>
      </c>
      <c r="B1" s="2"/>
      <c r="C1" s="2"/>
      <c r="D1" s="2"/>
      <c r="E1" s="2"/>
      <c r="F1" s="2"/>
    </row>
    <row r="2" ht="21" customHeight="1" spans="1:6">
      <c r="A2" s="147"/>
      <c r="B2" s="147"/>
      <c r="C2" s="147"/>
      <c r="D2" s="147"/>
      <c r="E2" s="68"/>
      <c r="F2" s="69" t="s">
        <v>29</v>
      </c>
    </row>
    <row r="3" ht="21" customHeight="1" spans="1:6">
      <c r="A3" s="148" t="s">
        <v>53</v>
      </c>
      <c r="B3" s="148"/>
      <c r="C3" s="148"/>
      <c r="D3" s="148"/>
      <c r="E3" s="149"/>
      <c r="F3" s="149" t="s">
        <v>54</v>
      </c>
    </row>
    <row r="4" ht="28.5" customHeight="1" spans="1:6">
      <c r="A4" s="142" t="s">
        <v>55</v>
      </c>
      <c r="B4" s="142" t="s">
        <v>84</v>
      </c>
      <c r="C4" s="142" t="s">
        <v>85</v>
      </c>
      <c r="D4" s="142" t="s">
        <v>55</v>
      </c>
      <c r="E4" s="142" t="s">
        <v>84</v>
      </c>
      <c r="F4" s="142" t="s">
        <v>85</v>
      </c>
    </row>
    <row r="5" ht="28.5" customHeight="1" spans="1:6">
      <c r="A5" s="144" t="s">
        <v>86</v>
      </c>
      <c r="B5" s="139">
        <v>798413670.68</v>
      </c>
      <c r="C5" s="150">
        <v>822731572.99</v>
      </c>
      <c r="D5" s="144" t="s">
        <v>87</v>
      </c>
      <c r="E5" s="139">
        <v>672650517.24</v>
      </c>
      <c r="F5" s="150">
        <v>701868165.48</v>
      </c>
    </row>
    <row r="6" ht="28.5" customHeight="1" spans="1:6">
      <c r="A6" s="141" t="s">
        <v>150</v>
      </c>
      <c r="B6" s="139">
        <v>794413845.19</v>
      </c>
      <c r="C6" s="150">
        <v>818731572.99</v>
      </c>
      <c r="D6" s="141" t="s">
        <v>151</v>
      </c>
      <c r="E6" s="139">
        <v>8292356.37</v>
      </c>
      <c r="F6" s="150">
        <v>8592356.37</v>
      </c>
    </row>
    <row r="7" ht="28.5" customHeight="1" spans="1:6">
      <c r="A7" s="144" t="s">
        <v>88</v>
      </c>
      <c r="B7" s="139">
        <v>0</v>
      </c>
      <c r="C7" s="150">
        <v>0</v>
      </c>
      <c r="D7" s="151" t="s">
        <v>152</v>
      </c>
      <c r="E7" s="139">
        <v>322631.33</v>
      </c>
      <c r="F7" s="150">
        <v>372631.33</v>
      </c>
    </row>
    <row r="8" ht="28.5" customHeight="1" spans="1:6">
      <c r="A8" s="145" t="s">
        <v>90</v>
      </c>
      <c r="B8" s="139">
        <v>0</v>
      </c>
      <c r="C8" s="150">
        <v>0</v>
      </c>
      <c r="D8" s="152" t="s">
        <v>101</v>
      </c>
      <c r="E8" s="153" t="s">
        <v>101</v>
      </c>
      <c r="F8" s="153" t="s">
        <v>101</v>
      </c>
    </row>
    <row r="9" ht="28.5" customHeight="1" spans="1:6">
      <c r="A9" s="145" t="s">
        <v>92</v>
      </c>
      <c r="B9" s="139">
        <v>29182.63</v>
      </c>
      <c r="C9" s="139">
        <v>30641.76</v>
      </c>
      <c r="D9" s="154" t="s">
        <v>101</v>
      </c>
      <c r="E9" s="154" t="s">
        <v>101</v>
      </c>
      <c r="F9" s="155" t="s">
        <v>101</v>
      </c>
    </row>
    <row r="10" ht="28.5" customHeight="1" spans="1:6">
      <c r="A10" s="156" t="s">
        <v>153</v>
      </c>
      <c r="B10" s="139">
        <v>15196340.52</v>
      </c>
      <c r="C10" s="139">
        <v>15956157.55</v>
      </c>
      <c r="D10" s="154" t="s">
        <v>101</v>
      </c>
      <c r="E10" s="154" t="s">
        <v>101</v>
      </c>
      <c r="F10" s="155" t="s">
        <v>101</v>
      </c>
    </row>
    <row r="11" ht="28.5" customHeight="1" spans="1:6">
      <c r="A11" s="145" t="s">
        <v>154</v>
      </c>
      <c r="B11" s="139">
        <v>812588.23</v>
      </c>
      <c r="C11" s="139">
        <v>853217.64</v>
      </c>
      <c r="D11" s="154" t="s">
        <v>101</v>
      </c>
      <c r="E11" s="154" t="s">
        <v>101</v>
      </c>
      <c r="F11" s="155" t="s">
        <v>101</v>
      </c>
    </row>
    <row r="12" ht="28.5" customHeight="1" spans="1:6">
      <c r="A12" s="145" t="s">
        <v>100</v>
      </c>
      <c r="B12" s="157">
        <v>0</v>
      </c>
      <c r="C12" s="157">
        <v>0</v>
      </c>
      <c r="D12" s="154" t="s">
        <v>101</v>
      </c>
      <c r="E12" s="154" t="s">
        <v>101</v>
      </c>
      <c r="F12" s="155" t="s">
        <v>101</v>
      </c>
    </row>
    <row r="13" ht="28.5" customHeight="1" spans="1:6">
      <c r="A13" s="73" t="s">
        <v>155</v>
      </c>
      <c r="B13" s="122">
        <f>B5+B7+B9+B10+B11</f>
        <v>814451782.06</v>
      </c>
      <c r="C13" s="122">
        <f>C5+C7+C9+C10+C11</f>
        <v>839571589.94</v>
      </c>
      <c r="D13" s="73" t="s">
        <v>156</v>
      </c>
      <c r="E13" s="122">
        <f>E5+E6+E7</f>
        <v>681265504.94</v>
      </c>
      <c r="F13" s="158">
        <f>F5+F6+F7</f>
        <v>710833153.18</v>
      </c>
    </row>
    <row r="14" ht="28.5" customHeight="1" spans="1:6">
      <c r="A14" s="145" t="s">
        <v>157</v>
      </c>
      <c r="B14" s="139">
        <v>0</v>
      </c>
      <c r="C14" s="150">
        <v>0</v>
      </c>
      <c r="D14" s="145" t="s">
        <v>158</v>
      </c>
      <c r="E14" s="139">
        <v>0</v>
      </c>
      <c r="F14" s="150">
        <v>0</v>
      </c>
    </row>
    <row r="15" ht="28.5" customHeight="1" spans="1:6">
      <c r="A15" s="145" t="s">
        <v>159</v>
      </c>
      <c r="B15" s="157">
        <v>0</v>
      </c>
      <c r="C15" s="159">
        <v>0</v>
      </c>
      <c r="D15" s="145" t="s">
        <v>160</v>
      </c>
      <c r="E15" s="157">
        <v>0</v>
      </c>
      <c r="F15" s="159">
        <v>0</v>
      </c>
    </row>
    <row r="16" ht="28.5" customHeight="1" spans="1:6">
      <c r="A16" s="73" t="s">
        <v>161</v>
      </c>
      <c r="B16" s="15">
        <f>B13+B14+B15</f>
        <v>814451782.06</v>
      </c>
      <c r="C16" s="122">
        <f>C13+C14+C15</f>
        <v>839571589.94</v>
      </c>
      <c r="D16" s="73" t="s">
        <v>162</v>
      </c>
      <c r="E16" s="15">
        <f>E13+E14+E15</f>
        <v>681265504.94</v>
      </c>
      <c r="F16" s="160">
        <f>F13+F14+F15</f>
        <v>710833153.18</v>
      </c>
    </row>
    <row r="17" ht="28.5" customHeight="1" spans="1:6">
      <c r="A17" s="96" t="s">
        <v>101</v>
      </c>
      <c r="B17" s="161" t="s">
        <v>101</v>
      </c>
      <c r="C17" s="162" t="s">
        <v>101</v>
      </c>
      <c r="D17" s="73" t="s">
        <v>163</v>
      </c>
      <c r="E17" s="15">
        <f>B16-E16</f>
        <v>133186277.12</v>
      </c>
      <c r="F17" s="160">
        <f>C16-F16</f>
        <v>128738436.76</v>
      </c>
    </row>
    <row r="18" ht="28.5" customHeight="1" spans="1:6">
      <c r="A18" s="145" t="s">
        <v>164</v>
      </c>
      <c r="B18" s="159">
        <v>854124.71</v>
      </c>
      <c r="C18" s="15">
        <f>E18</f>
        <v>134040401.83</v>
      </c>
      <c r="D18" s="73" t="s">
        <v>165</v>
      </c>
      <c r="E18" s="15">
        <f>B18+E17</f>
        <v>134040401.83</v>
      </c>
      <c r="F18" s="160">
        <f>C18+F17</f>
        <v>262778838.59</v>
      </c>
    </row>
    <row r="19" ht="28.5" customHeight="1" spans="1:6">
      <c r="A19" s="96" t="s">
        <v>117</v>
      </c>
      <c r="B19" s="15">
        <f>B16+B18</f>
        <v>815305906.77</v>
      </c>
      <c r="C19" s="15">
        <f>C16+C18</f>
        <v>973611991.77</v>
      </c>
      <c r="D19" s="96" t="s">
        <v>117</v>
      </c>
      <c r="E19" s="15">
        <f>E16+E18</f>
        <v>815305906.77</v>
      </c>
      <c r="F19" s="158">
        <f>F16+F18</f>
        <v>973611991.77</v>
      </c>
    </row>
    <row r="20" ht="28.5" customHeight="1" spans="1:6">
      <c r="A20" s="110"/>
      <c r="B20" s="49"/>
      <c r="C20" s="49"/>
      <c r="D20" s="110"/>
      <c r="E20" s="49"/>
      <c r="F20" s="127" t="s">
        <v>166</v>
      </c>
    </row>
  </sheetData>
  <mergeCells count="1">
    <mergeCell ref="A1:F1"/>
  </mergeCells>
  <printOptions horizontalCentered="1"/>
  <pageMargins left="0.393700787401575" right="0.393700787401575" top="0.393700787401575" bottom="0.393700787401575" header="0.51181" footer="0.51181"/>
  <pageSetup paperSize="9" scale="90" pageOrder="overThenDown" orientation="landscape" errors="blank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topLeftCell="A5" workbookViewId="0">
      <pane topLeftCell="B15" activePane="bottomRight" state="frozen"/>
      <selection activeCell="B35" sqref="B35"/>
    </sheetView>
  </sheetViews>
  <sheetFormatPr defaultColWidth="8" defaultRowHeight="14.25" outlineLevelCol="6"/>
  <cols>
    <col min="1" max="1" width="36.425" style="1"/>
    <col min="2" max="2" width="24.2333333333333" style="1"/>
    <col min="3" max="3" width="27.1083333333333" style="1"/>
    <col min="4" max="5" width="24.2333333333333" style="1"/>
    <col min="6" max="6" width="27.5333333333333" style="1"/>
    <col min="7" max="7" width="24.2333333333333" style="1"/>
  </cols>
  <sheetData>
    <row r="1" ht="48" customHeight="1" spans="1:7">
      <c r="A1" s="67" t="s">
        <v>167</v>
      </c>
      <c r="B1" s="2"/>
      <c r="C1" s="2"/>
      <c r="D1" s="2"/>
      <c r="E1" s="2"/>
      <c r="F1" s="2"/>
      <c r="G1" s="2"/>
    </row>
    <row r="2" ht="21" customHeight="1" spans="1:7">
      <c r="A2" s="97"/>
      <c r="B2" s="97"/>
      <c r="C2" s="97"/>
      <c r="D2" s="97"/>
      <c r="E2" s="97"/>
      <c r="F2" s="97"/>
      <c r="G2" s="69" t="s">
        <v>31</v>
      </c>
    </row>
    <row r="3" ht="21" customHeight="1" spans="1:7">
      <c r="A3" s="70" t="s">
        <v>53</v>
      </c>
      <c r="B3" s="70"/>
      <c r="C3" s="70"/>
      <c r="D3" s="70"/>
      <c r="E3" s="70"/>
      <c r="F3" s="70"/>
      <c r="G3" s="71" t="s">
        <v>54</v>
      </c>
    </row>
    <row r="4" ht="28.5" customHeight="1" spans="1:7">
      <c r="A4" s="128" t="s">
        <v>55</v>
      </c>
      <c r="B4" s="129" t="s">
        <v>84</v>
      </c>
      <c r="C4" s="130"/>
      <c r="D4" s="131"/>
      <c r="E4" s="132" t="s">
        <v>85</v>
      </c>
      <c r="F4" s="133"/>
      <c r="G4" s="133"/>
    </row>
    <row r="5" ht="36" customHeight="1" spans="1:7">
      <c r="A5" s="134"/>
      <c r="B5" s="135" t="s">
        <v>168</v>
      </c>
      <c r="C5" s="136" t="s">
        <v>169</v>
      </c>
      <c r="D5" s="136" t="s">
        <v>170</v>
      </c>
      <c r="E5" s="135" t="s">
        <v>168</v>
      </c>
      <c r="F5" s="136" t="s">
        <v>169</v>
      </c>
      <c r="G5" s="136" t="s">
        <v>170</v>
      </c>
    </row>
    <row r="6" ht="28.5" customHeight="1" spans="1:7">
      <c r="A6" s="137" t="s">
        <v>171</v>
      </c>
      <c r="B6" s="138">
        <f>C6+D6</f>
        <v>550860134.24</v>
      </c>
      <c r="C6" s="138">
        <f>C7+C8</f>
        <v>408222590.71</v>
      </c>
      <c r="D6" s="138">
        <f>D7+D8</f>
        <v>142637543.53</v>
      </c>
      <c r="E6" s="138">
        <f>F6+G6</f>
        <v>571829071.93</v>
      </c>
      <c r="F6" s="138">
        <f>F7+F8</f>
        <v>422036295.16</v>
      </c>
      <c r="G6" s="138">
        <f>G7+G8</f>
        <v>149792776.77</v>
      </c>
    </row>
    <row r="7" ht="28.5" customHeight="1" spans="1:7">
      <c r="A7" s="137" t="s">
        <v>172</v>
      </c>
      <c r="B7" s="138">
        <f>C7+D7</f>
        <v>438915405.03</v>
      </c>
      <c r="C7" s="139">
        <v>408222590.71</v>
      </c>
      <c r="D7" s="139">
        <v>30692814.32</v>
      </c>
      <c r="E7" s="138">
        <f>F7+G7</f>
        <v>453228733.1</v>
      </c>
      <c r="F7" s="139">
        <v>422036295.16</v>
      </c>
      <c r="G7" s="139">
        <v>31192437.94</v>
      </c>
    </row>
    <row r="8" ht="28.5" customHeight="1" spans="1:7">
      <c r="A8" s="140" t="s">
        <v>173</v>
      </c>
      <c r="B8" s="138">
        <f>C8+D8</f>
        <v>111944729.21</v>
      </c>
      <c r="C8" s="139">
        <v>0</v>
      </c>
      <c r="D8" s="139">
        <v>111944729.21</v>
      </c>
      <c r="E8" s="138">
        <f>F8+G8</f>
        <v>118600338.83</v>
      </c>
      <c r="F8" s="139">
        <v>0</v>
      </c>
      <c r="G8" s="139">
        <v>118600338.83</v>
      </c>
    </row>
    <row r="9" ht="28.5" customHeight="1" spans="1:7">
      <c r="A9" s="141" t="s">
        <v>88</v>
      </c>
      <c r="B9" s="138">
        <f>C9</f>
        <v>0</v>
      </c>
      <c r="C9" s="139">
        <v>0</v>
      </c>
      <c r="D9" s="87" t="s">
        <v>101</v>
      </c>
      <c r="E9" s="138">
        <f>F9</f>
        <v>0</v>
      </c>
      <c r="F9" s="139">
        <v>0</v>
      </c>
      <c r="G9" s="87" t="s">
        <v>101</v>
      </c>
    </row>
    <row r="10" ht="28.5" customHeight="1" spans="1:7">
      <c r="A10" s="137" t="s">
        <v>92</v>
      </c>
      <c r="B10" s="138">
        <f>C10+D10</f>
        <v>4464437.83</v>
      </c>
      <c r="C10" s="139">
        <v>1030697.24</v>
      </c>
      <c r="D10" s="139">
        <v>3433740.59</v>
      </c>
      <c r="E10" s="138">
        <f>F10+G10</f>
        <v>4554437.83</v>
      </c>
      <c r="F10" s="139">
        <v>1050697.24</v>
      </c>
      <c r="G10" s="139">
        <v>3503740.59</v>
      </c>
    </row>
    <row r="11" ht="28.5" customHeight="1" spans="1:7">
      <c r="A11" s="137" t="s">
        <v>153</v>
      </c>
      <c r="B11" s="138">
        <f>D11</f>
        <v>704386.62</v>
      </c>
      <c r="C11" s="87" t="s">
        <v>101</v>
      </c>
      <c r="D11" s="139">
        <v>704386.62</v>
      </c>
      <c r="E11" s="138">
        <f>G11</f>
        <v>724154</v>
      </c>
      <c r="F11" s="87" t="s">
        <v>101</v>
      </c>
      <c r="G11" s="139">
        <v>724154</v>
      </c>
    </row>
    <row r="12" ht="28.5" customHeight="1" spans="1:7">
      <c r="A12" s="137" t="s">
        <v>154</v>
      </c>
      <c r="B12" s="138">
        <f>C12+D12</f>
        <v>16207160.21</v>
      </c>
      <c r="C12" s="139">
        <v>16207160.21</v>
      </c>
      <c r="D12" s="139">
        <v>0</v>
      </c>
      <c r="E12" s="138">
        <f>F12+G12</f>
        <v>5421542</v>
      </c>
      <c r="F12" s="139">
        <v>5421542</v>
      </c>
      <c r="G12" s="139">
        <v>0</v>
      </c>
    </row>
    <row r="13" ht="28.5" customHeight="1" spans="1:7">
      <c r="A13" s="137" t="s">
        <v>100</v>
      </c>
      <c r="B13" s="138">
        <f>C13</f>
        <v>968536.84</v>
      </c>
      <c r="C13" s="139">
        <v>968536.84</v>
      </c>
      <c r="D13" s="87" t="s">
        <v>101</v>
      </c>
      <c r="E13" s="138">
        <f>F13</f>
        <v>0</v>
      </c>
      <c r="F13" s="139">
        <v>0</v>
      </c>
      <c r="G13" s="87" t="s">
        <v>101</v>
      </c>
    </row>
    <row r="14" ht="28.5" customHeight="1" spans="1:7">
      <c r="A14" s="137" t="s">
        <v>155</v>
      </c>
      <c r="B14" s="138">
        <f t="shared" ref="B14:B19" si="0">C14+D14</f>
        <v>572236118.9</v>
      </c>
      <c r="C14" s="138">
        <f>C6+C9+C10+C12</f>
        <v>425460448.16</v>
      </c>
      <c r="D14" s="138">
        <f>D6+D10+D11+D12</f>
        <v>146775670.74</v>
      </c>
      <c r="E14" s="138">
        <f t="shared" ref="E14:E19" si="1">F14+G14</f>
        <v>582529205.76</v>
      </c>
      <c r="F14" s="138">
        <f>F6+F9+F10+F12</f>
        <v>428508534.4</v>
      </c>
      <c r="G14" s="138">
        <f>G6+G10+G11+G12</f>
        <v>154020671.36</v>
      </c>
    </row>
    <row r="15" ht="28.5" customHeight="1" spans="1:7">
      <c r="A15" s="137" t="s">
        <v>157</v>
      </c>
      <c r="B15" s="138">
        <f t="shared" si="0"/>
        <v>0</v>
      </c>
      <c r="C15" s="139">
        <v>0</v>
      </c>
      <c r="D15" s="139">
        <v>0</v>
      </c>
      <c r="E15" s="138">
        <f t="shared" si="1"/>
        <v>0</v>
      </c>
      <c r="F15" s="139">
        <v>0</v>
      </c>
      <c r="G15" s="139">
        <v>0</v>
      </c>
    </row>
    <row r="16" ht="28.5" customHeight="1" spans="1:7">
      <c r="A16" s="137" t="s">
        <v>159</v>
      </c>
      <c r="B16" s="138">
        <f t="shared" si="0"/>
        <v>12814942.2</v>
      </c>
      <c r="C16" s="139">
        <v>0</v>
      </c>
      <c r="D16" s="139">
        <v>12814942.2</v>
      </c>
      <c r="E16" s="138">
        <f t="shared" si="1"/>
        <v>2106135.25</v>
      </c>
      <c r="F16" s="139">
        <v>0</v>
      </c>
      <c r="G16" s="139">
        <v>2106135.25</v>
      </c>
    </row>
    <row r="17" ht="28.5" customHeight="1" spans="1:7">
      <c r="A17" s="137" t="s">
        <v>161</v>
      </c>
      <c r="B17" s="138">
        <f t="shared" si="0"/>
        <v>585051061.1</v>
      </c>
      <c r="C17" s="138">
        <f>C14+C15+C16</f>
        <v>425460448.16</v>
      </c>
      <c r="D17" s="138">
        <f>D14+D15+D16</f>
        <v>159590612.94</v>
      </c>
      <c r="E17" s="138">
        <f t="shared" si="1"/>
        <v>584635341.01</v>
      </c>
      <c r="F17" s="138">
        <f>F14+F15+F16</f>
        <v>428508534.4</v>
      </c>
      <c r="G17" s="138">
        <f>G14+G15+G16</f>
        <v>156126806.61</v>
      </c>
    </row>
    <row r="18" ht="28.5" customHeight="1" spans="1:7">
      <c r="A18" s="137" t="s">
        <v>164</v>
      </c>
      <c r="B18" s="138">
        <f t="shared" si="0"/>
        <v>1364017497.26</v>
      </c>
      <c r="C18" s="139">
        <v>1093925765.86</v>
      </c>
      <c r="D18" s="139">
        <v>270091731.4</v>
      </c>
      <c r="E18" s="138">
        <f t="shared" si="1"/>
        <v>1638345108.57</v>
      </c>
      <c r="F18" s="138">
        <f>C35</f>
        <v>1337516516.04</v>
      </c>
      <c r="G18" s="138">
        <f>D35</f>
        <v>300828592.53</v>
      </c>
    </row>
    <row r="19" ht="28.5" customHeight="1" spans="1:7">
      <c r="A19" s="87" t="s">
        <v>117</v>
      </c>
      <c r="B19" s="138">
        <f t="shared" si="0"/>
        <v>1949068558.36</v>
      </c>
      <c r="C19" s="138">
        <f>C17+C18</f>
        <v>1519386214.02</v>
      </c>
      <c r="D19" s="138">
        <f>D17+D18</f>
        <v>429682344.34</v>
      </c>
      <c r="E19" s="138">
        <f t="shared" si="1"/>
        <v>2222980449.58</v>
      </c>
      <c r="F19" s="138">
        <f>F17+F18</f>
        <v>1766025050.44</v>
      </c>
      <c r="G19" s="138">
        <f>G17+G18</f>
        <v>456955399.14</v>
      </c>
    </row>
    <row r="20" ht="28.5" customHeight="1" spans="1:7">
      <c r="A20" s="142" t="s">
        <v>55</v>
      </c>
      <c r="B20" s="142" t="s">
        <v>84</v>
      </c>
      <c r="C20" s="57"/>
      <c r="D20" s="57"/>
      <c r="E20" s="142" t="s">
        <v>85</v>
      </c>
      <c r="F20" s="57"/>
      <c r="G20" s="57"/>
    </row>
    <row r="21" ht="36" customHeight="1" spans="1:7">
      <c r="A21" s="57"/>
      <c r="B21" s="142" t="s">
        <v>168</v>
      </c>
      <c r="C21" s="143" t="s">
        <v>169</v>
      </c>
      <c r="D21" s="143" t="s">
        <v>170</v>
      </c>
      <c r="E21" s="142" t="s">
        <v>168</v>
      </c>
      <c r="F21" s="143" t="s">
        <v>169</v>
      </c>
      <c r="G21" s="143" t="s">
        <v>170</v>
      </c>
    </row>
    <row r="22" ht="28.5" customHeight="1" spans="1:7">
      <c r="A22" s="144" t="s">
        <v>174</v>
      </c>
      <c r="B22" s="138">
        <f>C22+D22</f>
        <v>297929343.43</v>
      </c>
      <c r="C22" s="138">
        <f>C23+C24+C25+C26+C27</f>
        <v>176879251.58</v>
      </c>
      <c r="D22" s="138">
        <f>D23+D24+D25+D27</f>
        <v>121050091.85</v>
      </c>
      <c r="E22" s="138">
        <f>F22+G22</f>
        <v>309141847.09</v>
      </c>
      <c r="F22" s="138">
        <f>F23+F24+F25+F26+F27</f>
        <v>182363385.05</v>
      </c>
      <c r="G22" s="138">
        <f>G23+G24+G25+G27</f>
        <v>126778462.04</v>
      </c>
    </row>
    <row r="23" ht="28.5" customHeight="1" spans="1:7">
      <c r="A23" s="145" t="s">
        <v>175</v>
      </c>
      <c r="B23" s="138">
        <f>C23+D23</f>
        <v>102236165.41</v>
      </c>
      <c r="C23" s="139">
        <v>91528508.37</v>
      </c>
      <c r="D23" s="139">
        <v>10707657.04</v>
      </c>
      <c r="E23" s="138">
        <f>F23+G23</f>
        <v>105209705.68</v>
      </c>
      <c r="F23" s="139">
        <v>93829509.46</v>
      </c>
      <c r="G23" s="139">
        <v>11380196.22</v>
      </c>
    </row>
    <row r="24" ht="28.5" customHeight="1" spans="1:7">
      <c r="A24" s="145" t="s">
        <v>176</v>
      </c>
      <c r="B24" s="138">
        <f>C24+D24</f>
        <v>169700474.48</v>
      </c>
      <c r="C24" s="139">
        <v>60306059.91</v>
      </c>
      <c r="D24" s="139">
        <v>109394414.57</v>
      </c>
      <c r="E24" s="138">
        <f>F24+G24</f>
        <v>178999636.91</v>
      </c>
      <c r="F24" s="139">
        <v>64622918.59</v>
      </c>
      <c r="G24" s="139">
        <v>114376718.32</v>
      </c>
    </row>
    <row r="25" ht="28.5" customHeight="1" spans="1:7">
      <c r="A25" s="145" t="s">
        <v>177</v>
      </c>
      <c r="B25" s="138">
        <f>C25+D25</f>
        <v>6273868.5</v>
      </c>
      <c r="C25" s="139">
        <v>6273868.5</v>
      </c>
      <c r="D25" s="139">
        <v>0</v>
      </c>
      <c r="E25" s="138">
        <f>F25+G25</f>
        <v>6368300.4</v>
      </c>
      <c r="F25" s="139">
        <v>6368300.4</v>
      </c>
      <c r="G25" s="139">
        <v>0</v>
      </c>
    </row>
    <row r="26" ht="28.5" customHeight="1" spans="1:7">
      <c r="A26" s="145" t="s">
        <v>178</v>
      </c>
      <c r="B26" s="138">
        <f>C26</f>
        <v>18469261.32</v>
      </c>
      <c r="C26" s="139">
        <v>18469261.32</v>
      </c>
      <c r="D26" s="87" t="s">
        <v>101</v>
      </c>
      <c r="E26" s="138">
        <f>F26</f>
        <v>17542656.6</v>
      </c>
      <c r="F26" s="139">
        <v>17542656.6</v>
      </c>
      <c r="G26" s="87" t="s">
        <v>101</v>
      </c>
    </row>
    <row r="27" ht="28.5" customHeight="1" spans="1:7">
      <c r="A27" s="141" t="s">
        <v>179</v>
      </c>
      <c r="B27" s="138">
        <f>C27+D27</f>
        <v>1249573.72</v>
      </c>
      <c r="C27" s="139">
        <v>301553.48</v>
      </c>
      <c r="D27" s="139">
        <v>948020.24</v>
      </c>
      <c r="E27" s="138">
        <f>F27+G27</f>
        <v>1021547.5</v>
      </c>
      <c r="F27" s="139">
        <v>0</v>
      </c>
      <c r="G27" s="139">
        <v>1021547.5</v>
      </c>
    </row>
    <row r="28" ht="28.5" customHeight="1" spans="1:7">
      <c r="A28" s="144" t="s">
        <v>151</v>
      </c>
      <c r="B28" s="138">
        <f>D28</f>
        <v>589535.25</v>
      </c>
      <c r="C28" s="87" t="s">
        <v>101</v>
      </c>
      <c r="D28" s="139">
        <v>589535.25</v>
      </c>
      <c r="E28" s="138">
        <f>G28</f>
        <v>597812.12</v>
      </c>
      <c r="F28" s="87" t="s">
        <v>101</v>
      </c>
      <c r="G28" s="139">
        <v>597812.12</v>
      </c>
    </row>
    <row r="29" ht="28.5" customHeight="1" spans="1:7">
      <c r="A29" s="145" t="s">
        <v>152</v>
      </c>
      <c r="B29" s="138">
        <f t="shared" ref="B29:B36" si="2">C29+D29</f>
        <v>6066440.4</v>
      </c>
      <c r="C29" s="139">
        <v>4990446.4</v>
      </c>
      <c r="D29" s="139">
        <v>1075994</v>
      </c>
      <c r="E29" s="138">
        <f t="shared" ref="E29:E36" si="3">F29+G29</f>
        <v>8786440.4</v>
      </c>
      <c r="F29" s="139">
        <v>7590446.4</v>
      </c>
      <c r="G29" s="139">
        <v>1195994</v>
      </c>
    </row>
    <row r="30" ht="28.5" customHeight="1" spans="1:7">
      <c r="A30" s="145" t="s">
        <v>156</v>
      </c>
      <c r="B30" s="138">
        <f t="shared" si="2"/>
        <v>304585319.08</v>
      </c>
      <c r="C30" s="138">
        <f>C22+C29</f>
        <v>181869697.98</v>
      </c>
      <c r="D30" s="138">
        <f>D22+D28+D29</f>
        <v>122715621.1</v>
      </c>
      <c r="E30" s="138">
        <f t="shared" si="3"/>
        <v>318526099.61</v>
      </c>
      <c r="F30" s="138">
        <f>F22+F29</f>
        <v>189953831.45</v>
      </c>
      <c r="G30" s="138">
        <f>G22+G28+G29</f>
        <v>128572268.16</v>
      </c>
    </row>
    <row r="31" ht="28.5" customHeight="1" spans="1:7">
      <c r="A31" s="145" t="s">
        <v>158</v>
      </c>
      <c r="B31" s="138">
        <f t="shared" si="2"/>
        <v>0</v>
      </c>
      <c r="C31" s="139">
        <v>0</v>
      </c>
      <c r="D31" s="139">
        <v>0</v>
      </c>
      <c r="E31" s="138">
        <f t="shared" si="3"/>
        <v>0</v>
      </c>
      <c r="F31" s="139">
        <v>0</v>
      </c>
      <c r="G31" s="139">
        <v>0</v>
      </c>
    </row>
    <row r="32" ht="28.5" customHeight="1" spans="1:7">
      <c r="A32" s="145" t="s">
        <v>160</v>
      </c>
      <c r="B32" s="138">
        <f t="shared" si="2"/>
        <v>6138130.71</v>
      </c>
      <c r="C32" s="139">
        <v>0</v>
      </c>
      <c r="D32" s="139">
        <v>6138130.71</v>
      </c>
      <c r="E32" s="138">
        <f t="shared" si="3"/>
        <v>1486366.48</v>
      </c>
      <c r="F32" s="139">
        <v>0</v>
      </c>
      <c r="G32" s="139">
        <v>1486366.48</v>
      </c>
    </row>
    <row r="33" ht="28.5" customHeight="1" spans="1:7">
      <c r="A33" s="145" t="s">
        <v>162</v>
      </c>
      <c r="B33" s="138">
        <f t="shared" si="2"/>
        <v>310723449.79</v>
      </c>
      <c r="C33" s="138">
        <f>C30+C31+C32</f>
        <v>181869697.98</v>
      </c>
      <c r="D33" s="138">
        <f>D30+D31+D32</f>
        <v>128853751.81</v>
      </c>
      <c r="E33" s="138">
        <f t="shared" si="3"/>
        <v>320012466.09</v>
      </c>
      <c r="F33" s="138">
        <f>F30+F31+F32</f>
        <v>189953831.45</v>
      </c>
      <c r="G33" s="138">
        <f>G30+G31+G32</f>
        <v>130058634.64</v>
      </c>
    </row>
    <row r="34" ht="28.5" customHeight="1" spans="1:7">
      <c r="A34" s="145" t="s">
        <v>163</v>
      </c>
      <c r="B34" s="138">
        <f t="shared" si="2"/>
        <v>274327611.31</v>
      </c>
      <c r="C34" s="138">
        <f>C17-C33</f>
        <v>243590750.18</v>
      </c>
      <c r="D34" s="138">
        <f>D17-D33</f>
        <v>30736861.13</v>
      </c>
      <c r="E34" s="138">
        <f t="shared" si="3"/>
        <v>264622874.92</v>
      </c>
      <c r="F34" s="138">
        <f>F17-F33</f>
        <v>238554702.95</v>
      </c>
      <c r="G34" s="138">
        <f>G17-G33</f>
        <v>26068171.97</v>
      </c>
    </row>
    <row r="35" ht="28.5" customHeight="1" spans="1:7">
      <c r="A35" s="145" t="s">
        <v>165</v>
      </c>
      <c r="B35" s="138">
        <f t="shared" si="2"/>
        <v>1638345108.57</v>
      </c>
      <c r="C35" s="138">
        <f>C18+C34</f>
        <v>1337516516.04</v>
      </c>
      <c r="D35" s="138">
        <f>D18+D34</f>
        <v>300828592.53</v>
      </c>
      <c r="E35" s="138">
        <f t="shared" si="3"/>
        <v>1902967983.49</v>
      </c>
      <c r="F35" s="138">
        <f>F18+F34</f>
        <v>1576071218.99</v>
      </c>
      <c r="G35" s="138">
        <f>G18+G34</f>
        <v>326896764.5</v>
      </c>
    </row>
    <row r="36" ht="28.5" customHeight="1" spans="1:7">
      <c r="A36" s="93" t="s">
        <v>117</v>
      </c>
      <c r="B36" s="138">
        <f t="shared" si="2"/>
        <v>1949068558.36</v>
      </c>
      <c r="C36" s="138">
        <f>C33+C35</f>
        <v>1519386214.02</v>
      </c>
      <c r="D36" s="138">
        <f>D33+D35</f>
        <v>429682344.34</v>
      </c>
      <c r="E36" s="138">
        <f t="shared" si="3"/>
        <v>2222980449.58</v>
      </c>
      <c r="F36" s="138">
        <f>F33+F35</f>
        <v>1766025050.44</v>
      </c>
      <c r="G36" s="138">
        <f>G33+G35</f>
        <v>456955399.14</v>
      </c>
    </row>
    <row r="37" ht="28.5" customHeight="1" spans="1:7">
      <c r="A37" s="18"/>
      <c r="B37" s="146"/>
      <c r="C37" s="146"/>
      <c r="D37" s="146"/>
      <c r="E37" s="146"/>
      <c r="F37" s="146"/>
      <c r="G37" s="127" t="s">
        <v>180</v>
      </c>
    </row>
  </sheetData>
  <mergeCells count="7">
    <mergeCell ref="A1:G1"/>
    <mergeCell ref="B4:D4"/>
    <mergeCell ref="E4:G4"/>
    <mergeCell ref="B20:D20"/>
    <mergeCell ref="E20:G20"/>
    <mergeCell ref="A4:A5"/>
    <mergeCell ref="A20:A21"/>
  </mergeCells>
  <printOptions horizontalCentered="1"/>
  <pageMargins left="0.393700787401575" right="0.393700787401575" top="0.393700787401575" bottom="0.393700787401575" header="0.51181" footer="0.51181"/>
  <pageSetup paperSize="9" scale="54" pageOrder="overThenDown" orientation="landscape" errors="blank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showGridLines="0" workbookViewId="0">
      <pane topLeftCell="B5" activePane="bottomRight" state="frozen"/>
      <selection activeCell="E18" sqref="E18"/>
    </sheetView>
  </sheetViews>
  <sheetFormatPr defaultColWidth="8" defaultRowHeight="14.25" outlineLevelCol="5"/>
  <cols>
    <col min="1" max="1" width="41.0166666666667" style="1"/>
    <col min="2" max="3" width="27.25" style="1"/>
    <col min="4" max="4" width="41.0166666666667" style="1"/>
    <col min="5" max="6" width="27.25" style="1"/>
  </cols>
  <sheetData>
    <row r="1" ht="48" customHeight="1" spans="1:6">
      <c r="A1" s="67" t="s">
        <v>181</v>
      </c>
      <c r="B1" s="2"/>
      <c r="C1" s="2"/>
      <c r="D1" s="111"/>
      <c r="E1" s="2"/>
      <c r="F1" s="2"/>
    </row>
    <row r="2" ht="21" customHeight="1" spans="1:6">
      <c r="A2" s="97"/>
      <c r="B2" s="112"/>
      <c r="C2" s="97"/>
      <c r="D2" s="113"/>
      <c r="E2" s="97"/>
      <c r="F2" s="69" t="s">
        <v>33</v>
      </c>
    </row>
    <row r="3" ht="21" customHeight="1" spans="1:6">
      <c r="A3" s="70" t="s">
        <v>53</v>
      </c>
      <c r="B3" s="70"/>
      <c r="C3" s="70"/>
      <c r="D3" s="114"/>
      <c r="E3" s="70"/>
      <c r="F3" s="71" t="s">
        <v>54</v>
      </c>
    </row>
    <row r="4" ht="28.5" customHeight="1" spans="1:6">
      <c r="A4" s="72" t="s">
        <v>55</v>
      </c>
      <c r="B4" s="72" t="s">
        <v>84</v>
      </c>
      <c r="C4" s="72" t="s">
        <v>85</v>
      </c>
      <c r="D4" s="72" t="s">
        <v>55</v>
      </c>
      <c r="E4" s="72" t="s">
        <v>84</v>
      </c>
      <c r="F4" s="72" t="s">
        <v>85</v>
      </c>
    </row>
    <row r="5" ht="28.5" customHeight="1" spans="1:6">
      <c r="A5" s="115" t="s">
        <v>171</v>
      </c>
      <c r="B5" s="13">
        <v>56209514</v>
      </c>
      <c r="C5" s="13">
        <v>58800690</v>
      </c>
      <c r="D5" s="116" t="s">
        <v>174</v>
      </c>
      <c r="E5" s="15">
        <f>E6+E7+E8</f>
        <v>207678434</v>
      </c>
      <c r="F5" s="15">
        <f>F6+F7+F8</f>
        <v>206594561.05</v>
      </c>
    </row>
    <row r="6" ht="28.5" customHeight="1" spans="1:6">
      <c r="A6" s="115" t="s">
        <v>182</v>
      </c>
      <c r="B6" s="13">
        <v>0</v>
      </c>
      <c r="C6" s="13">
        <v>0</v>
      </c>
      <c r="D6" s="116" t="s">
        <v>183</v>
      </c>
      <c r="E6" s="13">
        <v>161910485.7</v>
      </c>
      <c r="F6" s="13">
        <v>160087713.67</v>
      </c>
    </row>
    <row r="7" ht="28.5" customHeight="1" spans="1:6">
      <c r="A7" s="115" t="s">
        <v>184</v>
      </c>
      <c r="B7" s="13">
        <v>19323249</v>
      </c>
      <c r="C7" s="13">
        <v>21212490</v>
      </c>
      <c r="D7" s="116" t="s">
        <v>185</v>
      </c>
      <c r="E7" s="13">
        <v>35859926.61</v>
      </c>
      <c r="F7" s="13">
        <v>36552525.38</v>
      </c>
    </row>
    <row r="8" ht="28.5" customHeight="1" spans="1:6">
      <c r="A8" s="115" t="s">
        <v>186</v>
      </c>
      <c r="B8" s="13">
        <v>0</v>
      </c>
      <c r="C8" s="13">
        <v>0</v>
      </c>
      <c r="D8" s="116" t="s">
        <v>179</v>
      </c>
      <c r="E8" s="13">
        <v>9908021.69</v>
      </c>
      <c r="F8" s="13">
        <v>9954322</v>
      </c>
    </row>
    <row r="9" ht="28.5" customHeight="1" spans="1:6">
      <c r="A9" s="115" t="s">
        <v>88</v>
      </c>
      <c r="B9" s="13">
        <v>131438185</v>
      </c>
      <c r="C9" s="13">
        <v>137092985</v>
      </c>
      <c r="D9" s="116" t="s">
        <v>187</v>
      </c>
      <c r="E9" s="13">
        <v>9399010.81</v>
      </c>
      <c r="F9" s="13">
        <v>10439670.43</v>
      </c>
    </row>
    <row r="10" ht="28.5" customHeight="1" spans="1:6">
      <c r="A10" s="117" t="s">
        <v>188</v>
      </c>
      <c r="B10" s="76">
        <v>115697085</v>
      </c>
      <c r="C10" s="76">
        <v>121244085</v>
      </c>
      <c r="D10" s="106" t="s">
        <v>152</v>
      </c>
      <c r="E10" s="76">
        <v>74912</v>
      </c>
      <c r="F10" s="76">
        <v>82410</v>
      </c>
    </row>
    <row r="11" ht="28.5" customHeight="1" spans="1:6">
      <c r="A11" s="118" t="s">
        <v>92</v>
      </c>
      <c r="B11" s="85">
        <v>1167834.56</v>
      </c>
      <c r="C11" s="85">
        <v>1200000</v>
      </c>
      <c r="D11" s="119" t="s">
        <v>101</v>
      </c>
      <c r="E11" s="119" t="s">
        <v>101</v>
      </c>
      <c r="F11" s="119" t="s">
        <v>101</v>
      </c>
    </row>
    <row r="12" ht="28.5" customHeight="1" spans="1:6">
      <c r="A12" s="115" t="s">
        <v>189</v>
      </c>
      <c r="B12" s="13">
        <v>17819185.25</v>
      </c>
      <c r="C12" s="13">
        <v>5000000</v>
      </c>
      <c r="D12" s="96" t="s">
        <v>101</v>
      </c>
      <c r="E12" s="96" t="s">
        <v>101</v>
      </c>
      <c r="F12" s="96" t="s">
        <v>101</v>
      </c>
    </row>
    <row r="13" ht="28.5" customHeight="1" spans="1:6">
      <c r="A13" s="115" t="s">
        <v>190</v>
      </c>
      <c r="B13" s="15">
        <f>B5+B9+B11+B12</f>
        <v>206634718.81</v>
      </c>
      <c r="C13" s="15">
        <f>C5+C9+C11+C12</f>
        <v>202093675</v>
      </c>
      <c r="D13" s="116" t="s">
        <v>156</v>
      </c>
      <c r="E13" s="15">
        <f>E5+E9+E10</f>
        <v>217152356.81</v>
      </c>
      <c r="F13" s="15">
        <f>F5+F9+F10</f>
        <v>217116641.48</v>
      </c>
    </row>
    <row r="14" ht="28.5" customHeight="1" spans="1:6">
      <c r="A14" s="115" t="s">
        <v>191</v>
      </c>
      <c r="B14" s="13">
        <v>18640200</v>
      </c>
      <c r="C14" s="13">
        <v>21791100</v>
      </c>
      <c r="D14" s="116" t="s">
        <v>158</v>
      </c>
      <c r="E14" s="13">
        <v>0</v>
      </c>
      <c r="F14" s="13">
        <v>0</v>
      </c>
    </row>
    <row r="15" ht="28.5" customHeight="1" spans="1:6">
      <c r="A15" s="117" t="s">
        <v>192</v>
      </c>
      <c r="B15" s="13">
        <v>0</v>
      </c>
      <c r="C15" s="13">
        <v>0</v>
      </c>
      <c r="D15" s="116" t="s">
        <v>160</v>
      </c>
      <c r="E15" s="13">
        <v>8120000</v>
      </c>
      <c r="F15" s="13">
        <v>6760000</v>
      </c>
    </row>
    <row r="16" ht="28.5" customHeight="1" spans="1:6">
      <c r="A16" s="120" t="s">
        <v>193</v>
      </c>
      <c r="B16" s="15">
        <f>B13+B14+B15</f>
        <v>225274918.81</v>
      </c>
      <c r="C16" s="15">
        <f>C13+C14+C15</f>
        <v>223884775</v>
      </c>
      <c r="D16" s="116" t="s">
        <v>162</v>
      </c>
      <c r="E16" s="15">
        <f>E13+E14+E15</f>
        <v>225272356.81</v>
      </c>
      <c r="F16" s="15">
        <f>F13+F14+F15</f>
        <v>223876641.48</v>
      </c>
    </row>
    <row r="17" ht="28.5" customHeight="1" spans="1:6">
      <c r="A17" s="121" t="s">
        <v>101</v>
      </c>
      <c r="B17" s="96" t="s">
        <v>101</v>
      </c>
      <c r="C17" s="96" t="s">
        <v>101</v>
      </c>
      <c r="D17" s="116" t="s">
        <v>163</v>
      </c>
      <c r="E17" s="122">
        <f>B16-E16</f>
        <v>2562</v>
      </c>
      <c r="F17" s="122">
        <f>C16-F16</f>
        <v>8133.52000001073</v>
      </c>
    </row>
    <row r="18" ht="28.5" customHeight="1" spans="1:6">
      <c r="A18" s="118" t="s">
        <v>194</v>
      </c>
      <c r="B18" s="13">
        <v>12676411.51</v>
      </c>
      <c r="C18" s="15">
        <f>E18</f>
        <v>12678973.51</v>
      </c>
      <c r="D18" s="116" t="s">
        <v>165</v>
      </c>
      <c r="E18" s="91">
        <f>B18+E17</f>
        <v>12678973.51</v>
      </c>
      <c r="F18" s="91">
        <f>C18+F17</f>
        <v>12687107.03</v>
      </c>
    </row>
    <row r="19" ht="28.5" customHeight="1" spans="1:6">
      <c r="A19" s="123" t="s">
        <v>117</v>
      </c>
      <c r="B19" s="122">
        <f>B16+B18</f>
        <v>237951330.32</v>
      </c>
      <c r="C19" s="122">
        <f>C16+C18</f>
        <v>236563748.51</v>
      </c>
      <c r="D19" s="123" t="s">
        <v>117</v>
      </c>
      <c r="E19" s="122">
        <f>E16+E18</f>
        <v>237951330.32</v>
      </c>
      <c r="F19" s="122">
        <f>F16+F18</f>
        <v>236563748.51</v>
      </c>
    </row>
    <row r="20" ht="28.5" customHeight="1" spans="1:6">
      <c r="A20" s="124"/>
      <c r="B20" s="125"/>
      <c r="C20" s="125"/>
      <c r="D20" s="126"/>
      <c r="E20" s="125"/>
      <c r="F20" s="127" t="s">
        <v>195</v>
      </c>
    </row>
  </sheetData>
  <mergeCells count="1">
    <mergeCell ref="A1:F1"/>
  </mergeCells>
  <printOptions horizontalCentered="1"/>
  <pageMargins left="0.393700787401575" right="0.393700787401575" top="0.393700787401575" bottom="0.393700787401575" header="0.51181" footer="0.51181"/>
  <pageSetup paperSize="9" scale="80" pageOrder="overThenDown" orientation="landscape" errors="blank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showGridLines="0" showZeros="0" topLeftCell="A3" workbookViewId="0">
      <pane topLeftCell="B6" activePane="bottomRight" state="frozen"/>
      <selection activeCell="E20" sqref="E20"/>
    </sheetView>
  </sheetViews>
  <sheetFormatPr defaultColWidth="8" defaultRowHeight="14.25" outlineLevelCol="5"/>
  <cols>
    <col min="1" max="1" width="44.7416666666667" style="1"/>
    <col min="2" max="3" width="30.4" style="1"/>
    <col min="4" max="4" width="47.7583333333333" style="1"/>
    <col min="5" max="6" width="30.4" style="1"/>
  </cols>
  <sheetData>
    <row r="1" ht="48" customHeight="1" spans="1:6">
      <c r="A1" s="67" t="s">
        <v>196</v>
      </c>
      <c r="B1" s="2"/>
      <c r="C1" s="2"/>
      <c r="D1" s="2"/>
      <c r="E1" s="2"/>
      <c r="F1" s="2"/>
    </row>
    <row r="2" ht="21" customHeight="1" spans="1:6">
      <c r="A2" s="97"/>
      <c r="B2" s="97"/>
      <c r="C2" s="97"/>
      <c r="D2" s="97"/>
      <c r="E2" s="69" t="s">
        <v>35</v>
      </c>
      <c r="F2" s="35"/>
    </row>
    <row r="3" ht="21" customHeight="1" spans="1:6">
      <c r="A3" s="70" t="s">
        <v>53</v>
      </c>
      <c r="B3" s="70"/>
      <c r="C3" s="70"/>
      <c r="D3" s="70"/>
      <c r="E3" s="71"/>
      <c r="F3" s="71" t="s">
        <v>54</v>
      </c>
    </row>
    <row r="4" ht="39.75" customHeight="1" spans="1:6">
      <c r="A4" s="72" t="s">
        <v>55</v>
      </c>
      <c r="B4" s="72" t="s">
        <v>84</v>
      </c>
      <c r="C4" s="72" t="s">
        <v>85</v>
      </c>
      <c r="D4" s="72" t="s">
        <v>55</v>
      </c>
      <c r="E4" s="72" t="s">
        <v>84</v>
      </c>
      <c r="F4" s="72" t="s">
        <v>85</v>
      </c>
    </row>
    <row r="5" ht="28.5" customHeight="1" spans="1:6">
      <c r="A5" s="73" t="s">
        <v>197</v>
      </c>
      <c r="B5" s="13">
        <v>54003976.76</v>
      </c>
      <c r="C5" s="13">
        <v>56674420.37</v>
      </c>
      <c r="D5" s="74" t="s">
        <v>198</v>
      </c>
      <c r="E5" s="13">
        <v>53714017.73</v>
      </c>
      <c r="F5" s="13">
        <v>56344971.81</v>
      </c>
    </row>
    <row r="6" ht="30" customHeight="1" spans="1:6">
      <c r="A6" s="98" t="s">
        <v>199</v>
      </c>
      <c r="B6" s="13">
        <v>3766393.21</v>
      </c>
      <c r="C6" s="13">
        <v>3548111.57</v>
      </c>
      <c r="D6" s="75" t="s">
        <v>200</v>
      </c>
      <c r="E6" s="13">
        <v>5787214.28</v>
      </c>
      <c r="F6" s="13">
        <v>6202097.19</v>
      </c>
    </row>
    <row r="7" ht="28.5" customHeight="1" spans="1:6">
      <c r="A7" s="99" t="s">
        <v>201</v>
      </c>
      <c r="B7" s="13">
        <v>0</v>
      </c>
      <c r="C7" s="13">
        <v>326450</v>
      </c>
      <c r="D7" s="77" t="s">
        <v>202</v>
      </c>
      <c r="E7" s="13">
        <v>39335157.56</v>
      </c>
      <c r="F7" s="13">
        <v>41003661.51</v>
      </c>
    </row>
    <row r="8" ht="30" customHeight="1" spans="1:6">
      <c r="A8" s="90" t="s">
        <v>88</v>
      </c>
      <c r="B8" s="13">
        <v>0</v>
      </c>
      <c r="C8" s="13">
        <v>0</v>
      </c>
      <c r="D8" s="100" t="s">
        <v>203</v>
      </c>
      <c r="E8" s="76">
        <v>8591645.89</v>
      </c>
      <c r="F8" s="76">
        <v>9046213.11</v>
      </c>
    </row>
    <row r="9" ht="28.5" customHeight="1" spans="1:6">
      <c r="A9" s="73" t="s">
        <v>92</v>
      </c>
      <c r="B9" s="13">
        <v>8874.48</v>
      </c>
      <c r="C9" s="13">
        <v>9768.43</v>
      </c>
      <c r="D9" s="101" t="s">
        <v>204</v>
      </c>
      <c r="E9" s="85">
        <v>0</v>
      </c>
      <c r="F9" s="85">
        <v>93000</v>
      </c>
    </row>
    <row r="10" ht="30.75" customHeight="1" spans="1:6">
      <c r="A10" s="102" t="s">
        <v>101</v>
      </c>
      <c r="B10" s="103" t="s">
        <v>101</v>
      </c>
      <c r="C10" s="103" t="s">
        <v>101</v>
      </c>
      <c r="D10" s="73" t="s">
        <v>205</v>
      </c>
      <c r="E10" s="13">
        <v>0</v>
      </c>
      <c r="F10" s="13">
        <v>0</v>
      </c>
    </row>
    <row r="11" ht="30.75" customHeight="1" spans="1:6">
      <c r="A11" s="103" t="s">
        <v>101</v>
      </c>
      <c r="B11" s="103" t="s">
        <v>101</v>
      </c>
      <c r="C11" s="103" t="s">
        <v>101</v>
      </c>
      <c r="D11" s="73" t="s">
        <v>206</v>
      </c>
      <c r="E11" s="13">
        <v>0</v>
      </c>
      <c r="F11" s="13">
        <v>0</v>
      </c>
    </row>
    <row r="12" ht="30.75" customHeight="1" spans="1:6">
      <c r="A12" s="104" t="s">
        <v>101</v>
      </c>
      <c r="B12" s="104" t="s">
        <v>101</v>
      </c>
      <c r="C12" s="104" t="s">
        <v>101</v>
      </c>
      <c r="D12" s="73" t="s">
        <v>207</v>
      </c>
      <c r="E12" s="76">
        <v>210000</v>
      </c>
      <c r="F12" s="76">
        <v>250000</v>
      </c>
    </row>
    <row r="13" ht="30.75" customHeight="1" spans="1:6">
      <c r="A13" s="90" t="s">
        <v>189</v>
      </c>
      <c r="B13" s="85">
        <v>0</v>
      </c>
      <c r="C13" s="85">
        <v>0</v>
      </c>
      <c r="D13" s="73" t="s">
        <v>208</v>
      </c>
      <c r="E13" s="85">
        <v>71000</v>
      </c>
      <c r="F13" s="85">
        <v>71500</v>
      </c>
    </row>
    <row r="14" ht="28.5" customHeight="1" spans="1:6">
      <c r="A14" s="105" t="s">
        <v>100</v>
      </c>
      <c r="B14" s="76">
        <v>0</v>
      </c>
      <c r="C14" s="76">
        <v>0</v>
      </c>
      <c r="D14" s="106" t="s">
        <v>209</v>
      </c>
      <c r="E14" s="76">
        <v>0</v>
      </c>
      <c r="F14" s="76">
        <v>0</v>
      </c>
    </row>
    <row r="15" ht="28.5" customHeight="1" spans="1:6">
      <c r="A15" s="90" t="s">
        <v>190</v>
      </c>
      <c r="B15" s="91">
        <f>B5+B8+B9+B13</f>
        <v>54012851.24</v>
      </c>
      <c r="C15" s="91">
        <f>C5+C8+C9+C13</f>
        <v>56684188.8</v>
      </c>
      <c r="D15" s="107" t="s">
        <v>210</v>
      </c>
      <c r="E15" s="91">
        <f>E5+E10+E12+E13</f>
        <v>53995017.73</v>
      </c>
      <c r="F15" s="91">
        <f>F5+F10+F12+F13</f>
        <v>56666471.81</v>
      </c>
    </row>
    <row r="16" ht="28.5" customHeight="1" spans="1:6">
      <c r="A16" s="73" t="s">
        <v>191</v>
      </c>
      <c r="B16" s="13">
        <v>0</v>
      </c>
      <c r="C16" s="13">
        <v>0</v>
      </c>
      <c r="D16" s="74" t="s">
        <v>211</v>
      </c>
      <c r="E16" s="13">
        <v>0</v>
      </c>
      <c r="F16" s="13">
        <v>0</v>
      </c>
    </row>
    <row r="17" ht="28.5" customHeight="1" spans="1:6">
      <c r="A17" s="73" t="s">
        <v>192</v>
      </c>
      <c r="B17" s="76">
        <v>0</v>
      </c>
      <c r="C17" s="76">
        <v>0</v>
      </c>
      <c r="D17" s="74" t="s">
        <v>212</v>
      </c>
      <c r="E17" s="76">
        <v>0</v>
      </c>
      <c r="F17" s="76">
        <v>0</v>
      </c>
    </row>
    <row r="18" ht="28.5" customHeight="1" spans="1:6">
      <c r="A18" s="73" t="s">
        <v>193</v>
      </c>
      <c r="B18" s="91">
        <f>B15+B16+B17</f>
        <v>54012851.24</v>
      </c>
      <c r="C18" s="91">
        <f>C15+C16+C17</f>
        <v>56684188.8</v>
      </c>
      <c r="D18" s="74" t="s">
        <v>213</v>
      </c>
      <c r="E18" s="92">
        <f>E15+E16+E17</f>
        <v>53995017.73</v>
      </c>
      <c r="F18" s="92">
        <f>F15+F16+F17</f>
        <v>56666471.81</v>
      </c>
    </row>
    <row r="19" ht="28.5" customHeight="1" spans="1:6">
      <c r="A19" s="96" t="s">
        <v>101</v>
      </c>
      <c r="B19" s="96" t="s">
        <v>101</v>
      </c>
      <c r="C19" s="108" t="s">
        <v>101</v>
      </c>
      <c r="D19" s="74" t="s">
        <v>214</v>
      </c>
      <c r="E19" s="92">
        <f>B18-E18</f>
        <v>17833.5099999979</v>
      </c>
      <c r="F19" s="92">
        <f>C18-F18</f>
        <v>17716.9899999946</v>
      </c>
    </row>
    <row r="20" ht="28.5" customHeight="1" spans="1:6">
      <c r="A20" s="73" t="s">
        <v>194</v>
      </c>
      <c r="B20" s="76">
        <v>66835121.97</v>
      </c>
      <c r="C20" s="92">
        <f>E20</f>
        <v>66852955.48</v>
      </c>
      <c r="D20" s="74" t="s">
        <v>215</v>
      </c>
      <c r="E20" s="92">
        <f>B20+E19</f>
        <v>66852955.48</v>
      </c>
      <c r="F20" s="92">
        <f>C20+F19</f>
        <v>66870672.47</v>
      </c>
    </row>
    <row r="21" ht="28.5" customHeight="1" spans="1:6">
      <c r="A21" s="96" t="s">
        <v>117</v>
      </c>
      <c r="B21" s="91">
        <f>B18+B20</f>
        <v>120847973.21</v>
      </c>
      <c r="C21" s="91">
        <f>C18+C20</f>
        <v>123537144.28</v>
      </c>
      <c r="D21" s="109" t="s">
        <v>117</v>
      </c>
      <c r="E21" s="91">
        <f>E18+E20</f>
        <v>120847973.21</v>
      </c>
      <c r="F21" s="91">
        <f>F18+F20</f>
        <v>123537144.28</v>
      </c>
    </row>
    <row r="22" ht="28.5" customHeight="1" spans="1:6">
      <c r="A22" s="110"/>
      <c r="B22" s="49"/>
      <c r="C22" s="49"/>
      <c r="D22" s="110"/>
      <c r="E22" s="49"/>
      <c r="F22" s="35" t="s">
        <v>216</v>
      </c>
    </row>
  </sheetData>
  <mergeCells count="2">
    <mergeCell ref="A1:F1"/>
    <mergeCell ref="E2:F2"/>
  </mergeCells>
  <printOptions horizontalCentered="1"/>
  <pageMargins left="0.78740157480315" right="0.78740157480315" top="1.18110236220472" bottom="1.18110236220472" header="0.51181" footer="0.51181"/>
  <pageSetup paperSize="9" scale="70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社保基金预算封面</vt:lpstr>
      <vt:lpstr>预算目录</vt:lpstr>
      <vt:lpstr>社预01-预算总表</vt:lpstr>
      <vt:lpstr>社预02-企业职工养老保险预算表</vt:lpstr>
      <vt:lpstr>社预03-城乡居民养老保险预算表</vt:lpstr>
      <vt:lpstr>社预04-机关事业单位养老保险预</vt:lpstr>
      <vt:lpstr>社预05-职工医疗保险预算表</vt:lpstr>
      <vt:lpstr>社预06-城乡居民医保预算表</vt:lpstr>
      <vt:lpstr>社预07-工伤保险预算表</vt:lpstr>
      <vt:lpstr>社预08-失业保险预算表</vt:lpstr>
      <vt:lpstr>社预09-长期护理保险基金收支预算表</vt:lpstr>
      <vt:lpstr>社预附01-财政对社会保险基金补</vt:lpstr>
      <vt:lpstr>社预附02-地方财政对企业职工养</vt:lpstr>
      <vt:lpstr>社预附03-基本养老保险基础资料</vt:lpstr>
      <vt:lpstr>社预附04-基本医疗保险基础资料</vt:lpstr>
      <vt:lpstr>社预附05-失业保险、工伤保险基</vt:lpstr>
      <vt:lpstr>社预附06-长期护理保险基础资料表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2026-01-04T19:18:00Z</dcterms:created>
  <dcterms:modified xsi:type="dcterms:W3CDTF">2026-01-05T08:47:37Z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77C25412F9964D0992C052679CF6B252_13</vt:lpwstr>
  </property>
</Properties>
</file>